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hidePivotFieldList="1" defaultThemeVersion="124226"/>
  <mc:AlternateContent xmlns:mc="http://schemas.openxmlformats.org/markup-compatibility/2006">
    <mc:Choice Requires="x15">
      <x15ac:absPath xmlns:x15ac="http://schemas.microsoft.com/office/spreadsheetml/2010/11/ac" url="\\ptj-v1100.ptj-fzj.kfa-juelich.de\global\Exclusiv\PCP\PCP_DSO_Toolkit\03_Ausschreibungsunterlagen\14_20260612_Finale Ausschreibungsunterlagen\"/>
    </mc:Choice>
  </mc:AlternateContent>
  <xr:revisionPtr revIDLastSave="0" documentId="13_ncr:1_{534CC54E-2CA7-417C-AC8E-16EFE2960836}" xr6:coauthVersionLast="47" xr6:coauthVersionMax="47" xr10:uidLastSave="{00000000-0000-0000-0000-000000000000}"/>
  <workbookProtection lockStructure="1"/>
  <bookViews>
    <workbookView xWindow="-120" yWindow="-120" windowWidth="29040" windowHeight="15720" activeTab="1" xr2:uid="{00000000-000D-0000-FFFF-FFFF00000000}"/>
  </bookViews>
  <sheets>
    <sheet name="Preisangebot" sheetId="5" r:id="rId1"/>
    <sheet name="Preiskalkulation Bieter 1" sheetId="4" r:id="rId2"/>
    <sheet name="Preiskalkulation Bieter 2" sheetId="7" r:id="rId3"/>
    <sheet name="Preiskalkulation Bieter 3" sheetId="8" r:id="rId4"/>
    <sheet name="Preiskalkulation Bieter 4" sheetId="9" r:id="rId5"/>
    <sheet name="Preiskalkulation Bieter 5" sheetId="10" r:id="rId6"/>
    <sheet name="Preiskalkulation Bieter 6" sheetId="12" r:id="rId7"/>
    <sheet name="Preiskalkulation Bieter 7" sheetId="11" r:id="rId8"/>
    <sheet name="Preiskalkulation Bieter 8" sheetId="13" r:id="rId9"/>
    <sheet name="Feldauswahl" sheetId="6"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4" i="13" l="1"/>
  <c r="F45" i="13"/>
  <c r="F28" i="13"/>
  <c r="F44" i="11"/>
  <c r="F45" i="11"/>
  <c r="F28" i="11"/>
  <c r="F44" i="12"/>
  <c r="F45" i="12"/>
  <c r="F28" i="12"/>
  <c r="F44" i="10"/>
  <c r="F45" i="10"/>
  <c r="F28" i="10"/>
  <c r="F44" i="9"/>
  <c r="F45" i="9"/>
  <c r="F28" i="9"/>
  <c r="F44" i="8"/>
  <c r="F45" i="8"/>
  <c r="F28" i="8"/>
  <c r="F44" i="7"/>
  <c r="F45" i="7"/>
  <c r="F28" i="7"/>
  <c r="F44" i="4"/>
  <c r="F45" i="4"/>
  <c r="F28" i="4"/>
  <c r="C10" i="5"/>
  <c r="C11" i="5" s="1"/>
  <c r="F48" i="13"/>
  <c r="F47" i="13"/>
  <c r="F46" i="13"/>
  <c r="F52" i="13" s="1"/>
  <c r="F53" i="13" s="1"/>
  <c r="F36" i="13"/>
  <c r="F37" i="13" s="1"/>
  <c r="F32" i="13"/>
  <c r="F31" i="13"/>
  <c r="F30" i="13"/>
  <c r="F29" i="13"/>
  <c r="C36" i="13" s="1"/>
  <c r="C37" i="13" s="1"/>
  <c r="F21" i="13"/>
  <c r="F22" i="13" s="1"/>
  <c r="F17" i="13"/>
  <c r="F16" i="13"/>
  <c r="F15" i="13"/>
  <c r="F14" i="13"/>
  <c r="F13" i="13"/>
  <c r="C21" i="13" s="1"/>
  <c r="C22" i="13" s="1"/>
  <c r="F48" i="12"/>
  <c r="F47" i="12"/>
  <c r="F46" i="12"/>
  <c r="F32" i="12"/>
  <c r="F31" i="12"/>
  <c r="F30" i="12"/>
  <c r="F29" i="12"/>
  <c r="F36" i="12" s="1"/>
  <c r="F37" i="12" s="1"/>
  <c r="F17" i="12"/>
  <c r="F16" i="12"/>
  <c r="F15" i="12"/>
  <c r="F14" i="12"/>
  <c r="F13" i="12"/>
  <c r="F48" i="11"/>
  <c r="F47" i="11"/>
  <c r="F46" i="11"/>
  <c r="F52" i="11" s="1"/>
  <c r="F53" i="11" s="1"/>
  <c r="F32" i="11"/>
  <c r="F31" i="11"/>
  <c r="F30" i="11"/>
  <c r="F29" i="11"/>
  <c r="F17" i="11"/>
  <c r="F16" i="11"/>
  <c r="F15" i="11"/>
  <c r="F14" i="11"/>
  <c r="F13" i="11"/>
  <c r="F21" i="11" s="1"/>
  <c r="F22" i="11" s="1"/>
  <c r="F52" i="10"/>
  <c r="F53" i="10" s="1"/>
  <c r="C52" i="10"/>
  <c r="C53" i="10" s="1"/>
  <c r="F48" i="10"/>
  <c r="F47" i="10"/>
  <c r="F46" i="10"/>
  <c r="F32" i="10"/>
  <c r="F31" i="10"/>
  <c r="F30" i="10"/>
  <c r="F29" i="10"/>
  <c r="F17" i="10"/>
  <c r="F21" i="10" s="1"/>
  <c r="F22" i="10" s="1"/>
  <c r="F16" i="10"/>
  <c r="F15" i="10"/>
  <c r="F14" i="10"/>
  <c r="F13" i="10"/>
  <c r="F48" i="9"/>
  <c r="F47" i="9"/>
  <c r="F46" i="9"/>
  <c r="F52" i="9" s="1"/>
  <c r="F53" i="9" s="1"/>
  <c r="F32" i="9"/>
  <c r="F31" i="9"/>
  <c r="F30" i="9"/>
  <c r="F29" i="9"/>
  <c r="F17" i="9"/>
  <c r="F16" i="9"/>
  <c r="F15" i="9"/>
  <c r="F14" i="9"/>
  <c r="F13" i="9"/>
  <c r="F48" i="8"/>
  <c r="F47" i="8"/>
  <c r="F46" i="8"/>
  <c r="F32" i="8"/>
  <c r="F31" i="8"/>
  <c r="F30" i="8"/>
  <c r="F29" i="8"/>
  <c r="F36" i="8" s="1"/>
  <c r="F37" i="8" s="1"/>
  <c r="F17" i="8"/>
  <c r="F16" i="8"/>
  <c r="F15" i="8"/>
  <c r="F14" i="8"/>
  <c r="F13" i="8"/>
  <c r="F21" i="8" s="1"/>
  <c r="F22" i="8" s="1"/>
  <c r="F48" i="7"/>
  <c r="F47" i="7"/>
  <c r="F46" i="7"/>
  <c r="F52" i="7" s="1"/>
  <c r="F32" i="7"/>
  <c r="F31" i="7"/>
  <c r="F30" i="7"/>
  <c r="F29" i="7"/>
  <c r="F36" i="7" s="1"/>
  <c r="F37" i="7" s="1"/>
  <c r="F17" i="7"/>
  <c r="C21" i="7" s="1"/>
  <c r="C22" i="7" s="1"/>
  <c r="F16" i="7"/>
  <c r="F15" i="7"/>
  <c r="F14" i="7"/>
  <c r="F13" i="7"/>
  <c r="F21" i="7" s="1"/>
  <c r="F22" i="7" s="1"/>
  <c r="F48" i="4"/>
  <c r="F47" i="4"/>
  <c r="F46" i="4"/>
  <c r="F32" i="4"/>
  <c r="F31" i="4"/>
  <c r="F30" i="4"/>
  <c r="F29" i="4"/>
  <c r="F13" i="4"/>
  <c r="F14" i="4"/>
  <c r="F15" i="4"/>
  <c r="F16" i="4"/>
  <c r="F17" i="4"/>
  <c r="F52" i="12" l="1"/>
  <c r="F53" i="12" s="1"/>
  <c r="C36" i="7"/>
  <c r="C37" i="7" s="1"/>
  <c r="F36" i="4"/>
  <c r="F37" i="4" s="1"/>
  <c r="C52" i="13"/>
  <c r="C53" i="13" s="1"/>
  <c r="C21" i="12"/>
  <c r="C22" i="12" s="1"/>
  <c r="C52" i="12"/>
  <c r="C53" i="12" s="1"/>
  <c r="C36" i="12"/>
  <c r="C37" i="12" s="1"/>
  <c r="F21" i="12"/>
  <c r="F22" i="12" s="1"/>
  <c r="C52" i="11"/>
  <c r="C53" i="11" s="1"/>
  <c r="C21" i="11"/>
  <c r="C22" i="11" s="1"/>
  <c r="F36" i="11"/>
  <c r="F37" i="11" s="1"/>
  <c r="C21" i="10"/>
  <c r="C22" i="10" s="1"/>
  <c r="F36" i="10"/>
  <c r="F37" i="10" s="1"/>
  <c r="C21" i="9"/>
  <c r="C22" i="9" s="1"/>
  <c r="F21" i="9"/>
  <c r="F22" i="9" s="1"/>
  <c r="F36" i="9"/>
  <c r="F37" i="9" s="1"/>
  <c r="C52" i="9"/>
  <c r="C53" i="9" s="1"/>
  <c r="C52" i="8"/>
  <c r="C53" i="8" s="1"/>
  <c r="C36" i="8"/>
  <c r="C37" i="8" s="1"/>
  <c r="F52" i="8"/>
  <c r="F53" i="8" s="1"/>
  <c r="C21" i="8"/>
  <c r="C22" i="8" s="1"/>
  <c r="F53" i="7"/>
  <c r="C52" i="7"/>
  <c r="C53" i="7" s="1"/>
  <c r="C36" i="4"/>
  <c r="C37" i="4" s="1"/>
  <c r="F52" i="4"/>
  <c r="F53" i="4" s="1"/>
  <c r="C21" i="4"/>
  <c r="C22" i="4" s="1"/>
  <c r="C52" i="4"/>
  <c r="C53" i="4" s="1"/>
  <c r="F21" i="4"/>
  <c r="F22" i="4" s="1"/>
  <c r="C36" i="11" l="1"/>
  <c r="C37" i="11" s="1"/>
  <c r="C36" i="10"/>
  <c r="C37" i="10" s="1"/>
  <c r="D10" i="5"/>
  <c r="C36" i="9"/>
  <c r="C37" i="9" s="1"/>
  <c r="E10" i="5"/>
  <c r="E11" i="5" s="1"/>
  <c r="D11" i="5" l="1"/>
  <c r="F10" i="5"/>
  <c r="F11" i="5" l="1"/>
</calcChain>
</file>

<file path=xl/sharedStrings.xml><?xml version="1.0" encoding="utf-8"?>
<sst xmlns="http://schemas.openxmlformats.org/spreadsheetml/2006/main" count="453" uniqueCount="33">
  <si>
    <t>Material und Gegenstände</t>
  </si>
  <si>
    <t>Name Bieter</t>
  </si>
  <si>
    <t>Anmerkungen zum Ausfüllen der Preiskalkulation</t>
  </si>
  <si>
    <t>Phase 1</t>
  </si>
  <si>
    <t>Phase 2</t>
  </si>
  <si>
    <t>Phase 3</t>
  </si>
  <si>
    <t xml:space="preserve"> </t>
  </si>
  <si>
    <t>Alle Phasen</t>
  </si>
  <si>
    <t>Preiskalkulation Bieter für F&amp;E-Leistungen im PCP-Verfahren</t>
  </si>
  <si>
    <t>Preiskalulation für Phase 1</t>
  </si>
  <si>
    <t>Preiskalulation für Phase 2</t>
  </si>
  <si>
    <t>Preiskalulation für Phase 3</t>
  </si>
  <si>
    <t>Position</t>
  </si>
  <si>
    <t>Personal Kategorie 1</t>
  </si>
  <si>
    <t>Personal Kategorie 2</t>
  </si>
  <si>
    <t>Personal Kategorie 3</t>
  </si>
  <si>
    <t>Personal Kategorie 4</t>
  </si>
  <si>
    <t>Personal Kategorie 5</t>
  </si>
  <si>
    <t>Sonstiges</t>
  </si>
  <si>
    <t>Preis [€]</t>
  </si>
  <si>
    <t>Erläuterung</t>
  </si>
  <si>
    <t>Stundensatz [€]</t>
  </si>
  <si>
    <t>Einsatz [h]</t>
  </si>
  <si>
    <t>Gesamtpreis Angebot (brutto)</t>
  </si>
  <si>
    <t>Gesamtpreis (netto)</t>
  </si>
  <si>
    <t>Gesamtpreis (brutto, 19 % MWSt)</t>
  </si>
  <si>
    <t>F&amp;E-Anteil</t>
  </si>
  <si>
    <t>Unteraufträge</t>
  </si>
  <si>
    <t xml:space="preserve">• Die Preiskalkulation besteht aus der Übersichtsseite sowie den Preiskalkulationen der Bieter aus der Bietergemeinschaft.
• Für das PCP können nur F&amp;E-Angebote berücksichtigt werden (s. Abschnitt 6.2.1 der Leistungsbeschreibung). Als F&amp;E-Anteil wird der finanzielle Aufwand durch F&amp;E-Personal (eigenes Personal oder im Unterauftrag) geteilt durch den Gessamtpreis angesehen.
• Jeder Bieter der Bietergemeinschaft muss die "Preiskalulation Bieter" ausfüllen. Anweisungen zum Ausfüllen finden sich dort. Nicht benötigte Blätter können leer bleiben.
• Die Gesamtpreise und Gesamt-F&amp;E-Anteile auf der Übersichtsseite werden automatisch aus den Preiskalkulationen der Bieter der Bietergemeinschaft berechnet.
• Details zur Bewertung der Preiskalkulation finden sich in der Leistungsausschreibung Abschnitt 6.3.1.
</t>
  </si>
  <si>
    <t xml:space="preserve">• Die untenstehende Tabelle ist von jedem Bieter der Bietergemeinschaft separat auszufüllen.
• Ausgegraute Felder sind nicht auszufüllen bzw. werden automatisch berechnet und sind systemseitig gesperrt.
• Alle weiteren Felder der Tabelle sind mit Zahlen zu füllen. Fallen in einer Position keine Kosten an, ist an dieser Stelle 0 einzutragen.
• Bei den Positionen "Personal Kategorie 1-5" ist unter "Erläuterung" eine Beschreibung der jeweiligen Personalkategorie anzugeben (z.B. "Techniker*in", "wiss. Mitarbeiter*in", o.ä.). Bei "F&amp;E"-Anteil ist für jede Personalkategorie die Auswahl zwischen F&amp;E-Personal (100%) oder Nicht-F&amp;E-Personal (0%) zu treffen. Sollten mehr als 5 Personalkategorien geplant sein, kontaktieren Sie uns bitte für ein erweitertete Vorlage.
• Bei der Position "Unteraufträge" sind unter "Erläuterung" die Unterauftragnehmer zu benennen. Unter "F&amp;E-Anteil" ist der erwartete Anteil an F&amp;E-Personal am Preis für die Unteraufträge anzugeben. 
• Für alle weiteren Position sind unter "Erläuterung" die wichtigsten Elemente dieser Kategorie anzugeben. Der F&amp;E-Anteil ist auf 0% festgesetzt.
</t>
  </si>
  <si>
    <t>Preisangebot für das PCP-Verfahren "DSO Toolkit"</t>
  </si>
  <si>
    <t>Name Bieter/Bevollmächtigter der Bietergemeinschaft</t>
  </si>
  <si>
    <r>
      <t xml:space="preserve">Eigenerklärung
</t>
    </r>
    <r>
      <rPr>
        <sz val="10"/>
        <rFont val="Arial"/>
        <family val="2"/>
      </rPr>
      <t>Der in jeder Phase angebotene Preis berücksichtigt angemessen die Vorteile und Risiken der Übertragung der Eigentumsrechte an den Schutzrechten an den Auftragnehmer (d. h. der vom Auftragnehmer während der Projektlaufzeit generierten Schutzrechte). Insbesondere wurde der Preis im Vergleich zu einem Vertrag, bei dem der Auftraggeber das vollständige Eigentum an den Ergebnissen und den damit verbundenen Schutzrechten erlangen würde, angemessen reduziert.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</si>
</sst>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quot; €&quot;_-;\-* #,##0.00&quot; €&quot;_-;_-* \-??&quot; €&quot;_-;_-@_-"/>
    <numFmt numFmtId="165" formatCode="#,##0.00\ &quot;€&quot;"/>
    <numFmt numFmtId="166" formatCode="0.0%"/>
  </numFmts>
  <fonts count="29" x14ac:knownFonts="1">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u/>
      <sz val="14"/>
      <color theme="1"/>
      <name val="Arial"/>
      <family val="2"/>
    </font>
    <font>
      <sz val="10"/>
      <color theme="1"/>
      <name val="Arial"/>
      <family val="2"/>
    </font>
    <font>
      <sz val="11"/>
      <color theme="1"/>
      <name val="Calibri"/>
      <family val="2"/>
      <scheme val="minor"/>
    </font>
    <font>
      <sz val="8"/>
      <name val="Calibri"/>
      <family val="2"/>
      <scheme val="minor"/>
    </font>
    <font>
      <b/>
      <sz val="10"/>
      <name val="Arial"/>
      <family val="2"/>
    </font>
    <font>
      <sz val="11"/>
      <color theme="1"/>
      <name val="Arial"/>
      <family val="2"/>
    </font>
    <font>
      <b/>
      <u/>
      <sz val="10"/>
      <color theme="1"/>
      <name val="Arial"/>
      <family val="2"/>
    </font>
    <font>
      <sz val="14"/>
      <color theme="1"/>
      <name val="Arial"/>
      <family val="2"/>
    </font>
    <font>
      <sz val="10"/>
      <color theme="1"/>
      <name val="Calibri"/>
      <family val="2"/>
      <scheme val="minor"/>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6"/>
      </patternFill>
    </fill>
    <fill>
      <patternFill patternType="solid">
        <fgColor indexed="55"/>
      </patternFill>
    </fill>
    <fill>
      <patternFill patternType="solid">
        <fgColor theme="0" tint="-0.14999847407452621"/>
        <bgColor indexed="64"/>
      </patternFill>
    </fill>
  </fills>
  <borders count="1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86">
    <xf numFmtId="0" fontId="0" fillId="0" borderId="0"/>
    <xf numFmtId="0" fontId="1"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4" fillId="22"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37" borderId="0" applyNumberFormat="0" applyBorder="0" applyAlignment="0" applyProtection="0"/>
    <xf numFmtId="0" fontId="16" fillId="38" borderId="1" applyNumberFormat="0" applyAlignment="0" applyProtection="0"/>
    <xf numFmtId="0" fontId="5" fillId="9" borderId="0" applyNumberFormat="0" applyBorder="0" applyAlignment="0" applyProtection="0"/>
    <xf numFmtId="0" fontId="6" fillId="38" borderId="2" applyNumberFormat="0" applyAlignment="0" applyProtection="0"/>
    <xf numFmtId="0" fontId="6" fillId="39" borderId="2" applyNumberFormat="0" applyAlignment="0" applyProtection="0"/>
    <xf numFmtId="0" fontId="7" fillId="40" borderId="3" applyNumberFormat="0" applyAlignment="0" applyProtection="0"/>
    <xf numFmtId="0" fontId="13" fillId="7" borderId="2" applyNumberFormat="0" applyAlignment="0" applyProtection="0"/>
    <xf numFmtId="0" fontId="18" fillId="0" borderId="4" applyNumberFormat="0" applyFill="0" applyAlignment="0" applyProtection="0"/>
    <xf numFmtId="0" fontId="8" fillId="0" borderId="0" applyNumberFormat="0" applyFill="0" applyBorder="0" applyAlignment="0" applyProtection="0"/>
    <xf numFmtId="164" fontId="2" fillId="0" borderId="0" applyFill="0" applyBorder="0" applyAlignment="0" applyProtection="0"/>
    <xf numFmtId="0" fontId="8" fillId="0" borderId="0" applyNumberFormat="0" applyFill="0" applyBorder="0" applyAlignment="0" applyProtection="0"/>
    <xf numFmtId="0" fontId="9" fillId="10" borderId="0" applyNumberFormat="0" applyBorder="0" applyAlignment="0" applyProtection="0"/>
    <xf numFmtId="0" fontId="9" fillId="4" borderId="0" applyNumberFormat="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13" borderId="2" applyNumberFormat="0" applyAlignment="0" applyProtection="0"/>
    <xf numFmtId="0" fontId="14" fillId="0" borderId="8" applyNumberFormat="0" applyFill="0" applyAlignment="0" applyProtection="0"/>
    <xf numFmtId="0" fontId="15" fillId="41" borderId="0" applyNumberFormat="0" applyBorder="0" applyAlignment="0" applyProtection="0"/>
    <xf numFmtId="0" fontId="2" fillId="42" borderId="9" applyNumberFormat="0" applyAlignment="0" applyProtection="0"/>
    <xf numFmtId="0" fontId="2" fillId="43" borderId="9" applyNumberFormat="0" applyFont="0" applyAlignment="0" applyProtection="0"/>
    <xf numFmtId="0" fontId="16" fillId="39" borderId="1" applyNumberFormat="0" applyAlignment="0" applyProtection="0"/>
    <xf numFmtId="9" fontId="1" fillId="0" borderId="0" applyFont="0" applyFill="0" applyBorder="0" applyAlignment="0" applyProtection="0"/>
    <xf numFmtId="0" fontId="5" fillId="3" borderId="0" applyNumberFormat="0" applyBorder="0" applyAlignment="0" applyProtection="0"/>
    <xf numFmtId="0" fontId="17" fillId="0" borderId="0" applyNumberFormat="0" applyFill="0" applyBorder="0" applyAlignment="0" applyProtection="0"/>
    <xf numFmtId="0" fontId="18" fillId="0" borderId="4" applyNumberFormat="0" applyFill="0" applyAlignment="0" applyProtection="0"/>
    <xf numFmtId="0" fontId="17"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4" fillId="0" borderId="8"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44" borderId="3" applyNumberFormat="0" applyAlignment="0" applyProtection="0"/>
    <xf numFmtId="9" fontId="22" fillId="0" borderId="0" applyFont="0" applyFill="0" applyBorder="0" applyAlignment="0" applyProtection="0"/>
  </cellStyleXfs>
  <cellXfs count="33">
    <xf numFmtId="0" fontId="0" fillId="0" borderId="0" xfId="0"/>
    <xf numFmtId="0" fontId="20" fillId="0" borderId="0" xfId="0" applyFont="1" applyAlignment="1">
      <alignment horizontal="center"/>
    </xf>
    <xf numFmtId="0" fontId="25" fillId="0" borderId="0" xfId="0" applyFont="1"/>
    <xf numFmtId="0" fontId="21" fillId="0" borderId="0" xfId="0" applyFont="1"/>
    <xf numFmtId="0" fontId="21" fillId="45" borderId="0" xfId="0" applyFont="1" applyFill="1" applyBorder="1"/>
    <xf numFmtId="165" fontId="1" fillId="45" borderId="0" xfId="0" applyNumberFormat="1" applyFont="1" applyFill="1" applyBorder="1"/>
    <xf numFmtId="0" fontId="21" fillId="0" borderId="0" xfId="0" applyFont="1" applyBorder="1"/>
    <xf numFmtId="0" fontId="20" fillId="0" borderId="0" xfId="0" applyFont="1" applyBorder="1" applyAlignment="1"/>
    <xf numFmtId="0" fontId="26" fillId="0" borderId="0" xfId="0" applyFont="1" applyBorder="1" applyAlignment="1">
      <alignment horizontal="center"/>
    </xf>
    <xf numFmtId="0" fontId="1" fillId="0" borderId="0" xfId="1" applyFont="1" applyFill="1" applyBorder="1" applyAlignment="1">
      <alignment horizontal="left" vertical="top" wrapText="1"/>
    </xf>
    <xf numFmtId="0" fontId="21" fillId="0" borderId="0" xfId="0" applyFont="1" applyBorder="1" applyProtection="1">
      <protection locked="0"/>
    </xf>
    <xf numFmtId="0" fontId="27" fillId="0" borderId="0" xfId="0" applyFont="1" applyBorder="1"/>
    <xf numFmtId="165" fontId="21" fillId="0" borderId="0" xfId="0" applyNumberFormat="1" applyFont="1" applyBorder="1" applyProtection="1">
      <protection locked="0"/>
    </xf>
    <xf numFmtId="0" fontId="21" fillId="0" borderId="0" xfId="0" applyFont="1" applyBorder="1" applyAlignment="1" applyProtection="1">
      <alignment wrapText="1"/>
      <protection locked="0"/>
    </xf>
    <xf numFmtId="0" fontId="21" fillId="45" borderId="0" xfId="0" applyFont="1" applyFill="1" applyBorder="1" applyProtection="1"/>
    <xf numFmtId="165" fontId="1" fillId="0" borderId="0" xfId="0" applyNumberFormat="1" applyFont="1" applyFill="1" applyBorder="1" applyProtection="1">
      <protection locked="0"/>
    </xf>
    <xf numFmtId="165" fontId="1" fillId="0" borderId="0" xfId="0" applyNumberFormat="1" applyFont="1" applyBorder="1" applyProtection="1">
      <protection locked="0"/>
    </xf>
    <xf numFmtId="9" fontId="0" fillId="0" borderId="0" xfId="0" applyNumberFormat="1"/>
    <xf numFmtId="9" fontId="21" fillId="0" borderId="0" xfId="85" applyFont="1" applyBorder="1" applyProtection="1">
      <protection locked="0"/>
    </xf>
    <xf numFmtId="9" fontId="21" fillId="45" borderId="0" xfId="85" applyFont="1" applyFill="1" applyBorder="1"/>
    <xf numFmtId="166" fontId="21" fillId="45" borderId="0" xfId="85" applyNumberFormat="1" applyFont="1" applyFill="1" applyBorder="1"/>
    <xf numFmtId="0" fontId="1" fillId="0" borderId="0" xfId="1" applyFont="1" applyFill="1" applyBorder="1" applyAlignment="1">
      <alignment horizontal="left" vertical="top" wrapText="1"/>
    </xf>
    <xf numFmtId="0" fontId="1" fillId="0" borderId="0" xfId="1" applyFont="1" applyFill="1" applyAlignment="1">
      <alignment horizontal="left" vertical="top" wrapText="1"/>
    </xf>
    <xf numFmtId="0" fontId="21" fillId="0" borderId="0" xfId="0" applyFont="1" applyBorder="1" applyAlignment="1">
      <alignment wrapText="1"/>
    </xf>
    <xf numFmtId="0" fontId="28" fillId="0" borderId="0" xfId="0" applyFont="1"/>
    <xf numFmtId="165" fontId="21" fillId="0" borderId="0" xfId="0" applyNumberFormat="1" applyFont="1"/>
    <xf numFmtId="9" fontId="21" fillId="0" borderId="0" xfId="85" applyFont="1"/>
    <xf numFmtId="0" fontId="20" fillId="0" borderId="0" xfId="0" applyFont="1" applyAlignment="1">
      <alignment horizontal="left"/>
    </xf>
    <xf numFmtId="0" fontId="24" fillId="0" borderId="0" xfId="1" applyFont="1" applyFill="1" applyBorder="1" applyAlignment="1">
      <alignment horizontal="left" vertical="top" wrapText="1"/>
    </xf>
    <xf numFmtId="0" fontId="1" fillId="0" borderId="0" xfId="1" applyFont="1" applyFill="1" applyAlignment="1">
      <alignment horizontal="left" vertical="top" wrapText="1"/>
    </xf>
    <xf numFmtId="0" fontId="24" fillId="0" borderId="0" xfId="0" applyFont="1" applyAlignment="1">
      <alignment horizontal="left" vertical="top" wrapText="1"/>
    </xf>
    <xf numFmtId="0" fontId="24" fillId="0" borderId="0" xfId="1" applyFont="1" applyFill="1" applyBorder="1" applyAlignment="1">
      <alignment horizontal="left" wrapText="1"/>
    </xf>
    <xf numFmtId="0" fontId="1" fillId="0" borderId="0" xfId="1" applyFont="1" applyFill="1" applyBorder="1" applyAlignment="1">
      <alignment horizontal="left" vertical="top" wrapText="1"/>
    </xf>
  </cellXfs>
  <cellStyles count="86">
    <cellStyle name="20 % - Akzent1" xfId="2" xr:uid="{00000000-0005-0000-0000-000000000000}"/>
    <cellStyle name="20 % - Akzent2" xfId="3" xr:uid="{00000000-0005-0000-0000-000001000000}"/>
    <cellStyle name="20 % - Akzent3" xfId="4" xr:uid="{00000000-0005-0000-0000-000002000000}"/>
    <cellStyle name="20 % - Akzent4" xfId="5" xr:uid="{00000000-0005-0000-0000-000003000000}"/>
    <cellStyle name="20 % - Akzent5" xfId="6" xr:uid="{00000000-0005-0000-0000-000004000000}"/>
    <cellStyle name="20 % - Akzent6" xfId="7" xr:uid="{00000000-0005-0000-0000-000005000000}"/>
    <cellStyle name="20% - Accent1" xfId="8" xr:uid="{00000000-0005-0000-0000-000006000000}"/>
    <cellStyle name="20% - Accent2" xfId="9" xr:uid="{00000000-0005-0000-0000-000007000000}"/>
    <cellStyle name="20% - Accent3" xfId="10" xr:uid="{00000000-0005-0000-0000-000008000000}"/>
    <cellStyle name="20% - Accent4" xfId="11" xr:uid="{00000000-0005-0000-0000-000009000000}"/>
    <cellStyle name="20% - Accent5" xfId="12" xr:uid="{00000000-0005-0000-0000-00000A000000}"/>
    <cellStyle name="20% - Accent6" xfId="13" xr:uid="{00000000-0005-0000-0000-00000B000000}"/>
    <cellStyle name="40 % - Akzent1" xfId="14" xr:uid="{00000000-0005-0000-0000-00000C000000}"/>
    <cellStyle name="40 % - Akzent2" xfId="15" xr:uid="{00000000-0005-0000-0000-00000D000000}"/>
    <cellStyle name="40 % - Akzent3" xfId="16" xr:uid="{00000000-0005-0000-0000-00000E000000}"/>
    <cellStyle name="40 % - Akzent4" xfId="17" xr:uid="{00000000-0005-0000-0000-00000F000000}"/>
    <cellStyle name="40 % - Akzent5" xfId="18" xr:uid="{00000000-0005-0000-0000-000010000000}"/>
    <cellStyle name="40 % - Akzent6" xfId="19" xr:uid="{00000000-0005-0000-0000-000011000000}"/>
    <cellStyle name="40% - Accent1" xfId="20" xr:uid="{00000000-0005-0000-0000-000012000000}"/>
    <cellStyle name="40% - Accent2" xfId="21" xr:uid="{00000000-0005-0000-0000-000013000000}"/>
    <cellStyle name="40% - Accent3" xfId="22" xr:uid="{00000000-0005-0000-0000-000014000000}"/>
    <cellStyle name="40% - Accent4" xfId="23" xr:uid="{00000000-0005-0000-0000-000015000000}"/>
    <cellStyle name="40% - Accent5" xfId="24" xr:uid="{00000000-0005-0000-0000-000016000000}"/>
    <cellStyle name="40% - Accent6" xfId="25" xr:uid="{00000000-0005-0000-0000-000017000000}"/>
    <cellStyle name="60 % - Akzent1" xfId="26" xr:uid="{00000000-0005-0000-0000-000018000000}"/>
    <cellStyle name="60 % - Akzent2" xfId="27" xr:uid="{00000000-0005-0000-0000-000019000000}"/>
    <cellStyle name="60 % - Akzent3" xfId="28" xr:uid="{00000000-0005-0000-0000-00001A000000}"/>
    <cellStyle name="60 % - Akzent4" xfId="29" xr:uid="{00000000-0005-0000-0000-00001B000000}"/>
    <cellStyle name="60 % - Akzent5" xfId="30" xr:uid="{00000000-0005-0000-0000-00001C000000}"/>
    <cellStyle name="60 % - Akzent6" xfId="31" xr:uid="{00000000-0005-0000-0000-00001D000000}"/>
    <cellStyle name="60% - Accent1" xfId="32" xr:uid="{00000000-0005-0000-0000-00001E000000}"/>
    <cellStyle name="60% - Accent2" xfId="33" xr:uid="{00000000-0005-0000-0000-00001F000000}"/>
    <cellStyle name="60% - Accent3" xfId="34" xr:uid="{00000000-0005-0000-0000-000020000000}"/>
    <cellStyle name="60% - Accent4" xfId="35" xr:uid="{00000000-0005-0000-0000-000021000000}"/>
    <cellStyle name="60% - Accent5" xfId="36" xr:uid="{00000000-0005-0000-0000-000022000000}"/>
    <cellStyle name="60% - Accent6" xfId="37" xr:uid="{00000000-0005-0000-0000-000023000000}"/>
    <cellStyle name="Accent1" xfId="38" xr:uid="{00000000-0005-0000-0000-000024000000}"/>
    <cellStyle name="Accent2" xfId="39" xr:uid="{00000000-0005-0000-0000-000025000000}"/>
    <cellStyle name="Accent3" xfId="40" xr:uid="{00000000-0005-0000-0000-000026000000}"/>
    <cellStyle name="Accent4" xfId="41" xr:uid="{00000000-0005-0000-0000-000027000000}"/>
    <cellStyle name="Accent5" xfId="42" xr:uid="{00000000-0005-0000-0000-000028000000}"/>
    <cellStyle name="Accent6" xfId="43" xr:uid="{00000000-0005-0000-0000-000029000000}"/>
    <cellStyle name="Akzent1 2" xfId="44" xr:uid="{00000000-0005-0000-0000-00002A000000}"/>
    <cellStyle name="Akzent2 2" xfId="45" xr:uid="{00000000-0005-0000-0000-00002B000000}"/>
    <cellStyle name="Akzent3 2" xfId="46" xr:uid="{00000000-0005-0000-0000-00002C000000}"/>
    <cellStyle name="Akzent4 2" xfId="47" xr:uid="{00000000-0005-0000-0000-00002D000000}"/>
    <cellStyle name="Akzent5 2" xfId="48" xr:uid="{00000000-0005-0000-0000-00002E000000}"/>
    <cellStyle name="Akzent6 2" xfId="49" xr:uid="{00000000-0005-0000-0000-00002F000000}"/>
    <cellStyle name="Ausgabe 2" xfId="50" xr:uid="{00000000-0005-0000-0000-000030000000}"/>
    <cellStyle name="Bad" xfId="51" xr:uid="{00000000-0005-0000-0000-000031000000}"/>
    <cellStyle name="Berechnung 2" xfId="52" xr:uid="{00000000-0005-0000-0000-000032000000}"/>
    <cellStyle name="Calculation" xfId="53" xr:uid="{00000000-0005-0000-0000-000033000000}"/>
    <cellStyle name="Check Cell" xfId="54" xr:uid="{00000000-0005-0000-0000-000034000000}"/>
    <cellStyle name="Eingabe 2" xfId="55" xr:uid="{00000000-0005-0000-0000-000035000000}"/>
    <cellStyle name="Ergebnis 2" xfId="56" xr:uid="{00000000-0005-0000-0000-000036000000}"/>
    <cellStyle name="Erklärender Text 2" xfId="57" xr:uid="{00000000-0005-0000-0000-000037000000}"/>
    <cellStyle name="Euro" xfId="58" xr:uid="{00000000-0005-0000-0000-000038000000}"/>
    <cellStyle name="Explanatory Text" xfId="59" xr:uid="{00000000-0005-0000-0000-000039000000}"/>
    <cellStyle name="Good" xfId="60" xr:uid="{00000000-0005-0000-0000-00003A000000}"/>
    <cellStyle name="Gut 2" xfId="61" xr:uid="{00000000-0005-0000-0000-00003B000000}"/>
    <cellStyle name="Heading 1" xfId="62" xr:uid="{00000000-0005-0000-0000-00003C000000}"/>
    <cellStyle name="Heading 2" xfId="63" xr:uid="{00000000-0005-0000-0000-00003D000000}"/>
    <cellStyle name="Heading 3" xfId="64" xr:uid="{00000000-0005-0000-0000-00003E000000}"/>
    <cellStyle name="Heading 4" xfId="65" xr:uid="{00000000-0005-0000-0000-00003F000000}"/>
    <cellStyle name="Input" xfId="66" xr:uid="{00000000-0005-0000-0000-000040000000}"/>
    <cellStyle name="Linked Cell" xfId="67" xr:uid="{00000000-0005-0000-0000-000041000000}"/>
    <cellStyle name="Neutral 2" xfId="68" xr:uid="{00000000-0005-0000-0000-000042000000}"/>
    <cellStyle name="Note" xfId="69" xr:uid="{00000000-0005-0000-0000-000043000000}"/>
    <cellStyle name="Notiz 2" xfId="70" xr:uid="{00000000-0005-0000-0000-000044000000}"/>
    <cellStyle name="Output" xfId="71" xr:uid="{00000000-0005-0000-0000-000045000000}"/>
    <cellStyle name="Prozent" xfId="85" builtinId="5"/>
    <cellStyle name="Prozent 2" xfId="72" xr:uid="{00000000-0005-0000-0000-000046000000}"/>
    <cellStyle name="Schlecht 2" xfId="73" xr:uid="{00000000-0005-0000-0000-000047000000}"/>
    <cellStyle name="Standard" xfId="0" builtinId="0"/>
    <cellStyle name="Standard 2" xfId="1" xr:uid="{00000000-0005-0000-0000-000049000000}"/>
    <cellStyle name="Title" xfId="74" xr:uid="{00000000-0005-0000-0000-00004A000000}"/>
    <cellStyle name="Total" xfId="75" xr:uid="{00000000-0005-0000-0000-00004B000000}"/>
    <cellStyle name="Überschrift 1 2" xfId="77" xr:uid="{00000000-0005-0000-0000-00004C000000}"/>
    <cellStyle name="Überschrift 2 2" xfId="78" xr:uid="{00000000-0005-0000-0000-00004D000000}"/>
    <cellStyle name="Überschrift 3 2" xfId="79" xr:uid="{00000000-0005-0000-0000-00004E000000}"/>
    <cellStyle name="Überschrift 4 2" xfId="80" xr:uid="{00000000-0005-0000-0000-00004F000000}"/>
    <cellStyle name="Überschrift 5" xfId="76" xr:uid="{00000000-0005-0000-0000-000050000000}"/>
    <cellStyle name="Verknüpfte Zelle 2" xfId="81" xr:uid="{00000000-0005-0000-0000-000051000000}"/>
    <cellStyle name="Warnender Text 2" xfId="82" xr:uid="{00000000-0005-0000-0000-000052000000}"/>
    <cellStyle name="Warning Text" xfId="83" xr:uid="{00000000-0005-0000-0000-000053000000}"/>
    <cellStyle name="Zelle überprüfen 2" xfId="84" xr:uid="{00000000-0005-0000-0000-000054000000}"/>
  </cellStyles>
  <dxfs count="3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3" formatCode="0%"/>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protection locked="0" hidden="0"/>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protection locked="0" hidden="0"/>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protection locked="0" hidden="0"/>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protection locked="0" hidden="0"/>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protection locked="0" hidden="0"/>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protection locked="0" hidden="0"/>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protection locked="0" hidden="0"/>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protection locked="0" hidden="0"/>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numFmt numFmtId="165" formatCode="#,##0.00\ &quot;€&quot;"/>
    </dxf>
    <dxf>
      <font>
        <strike val="0"/>
        <outline val="0"/>
        <shadow val="0"/>
        <u val="none"/>
        <vertAlign val="baseline"/>
        <sz val="10"/>
        <color auto="1"/>
        <name val="Arial"/>
        <family val="2"/>
        <scheme val="none"/>
      </font>
      <numFmt numFmtId="165" formatCode="#,##0.00\ &quot;€&quot;"/>
    </dxf>
    <dxf>
      <numFmt numFmtId="165" formatCode="#,##0.00\ &quot;€&quo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name val="Arial"/>
        <family val="2"/>
        <scheme val="none"/>
      </font>
      <protection locked="0" hidden="0"/>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numFmt numFmtId="165" formatCode="#,##0.00\ &quot;€&quot;"/>
    </dxf>
    <dxf>
      <font>
        <strike val="0"/>
        <outline val="0"/>
        <shadow val="0"/>
        <u val="none"/>
        <vertAlign val="baseline"/>
        <sz val="10"/>
        <name val="Arial"/>
        <family val="2"/>
        <scheme val="none"/>
      </font>
      <numFmt numFmtId="165" formatCode="#,##0.00\ &quot;€&quot;"/>
    </dxf>
    <dxf>
      <font>
        <strike val="0"/>
        <outline val="0"/>
        <shadow val="0"/>
        <u val="none"/>
        <vertAlign val="baseline"/>
        <sz val="10"/>
        <name val="Arial"/>
        <family val="2"/>
        <scheme val="none"/>
      </font>
      <numFmt numFmtId="165" formatCode="#,##0.00\ &quot;€&quot;"/>
    </dxf>
    <dxf>
      <font>
        <strike val="0"/>
        <outline val="0"/>
        <shadow val="0"/>
        <u val="none"/>
        <vertAlign val="baseline"/>
        <sz val="10"/>
        <name val="Arial"/>
        <family val="2"/>
        <scheme val="none"/>
      </font>
      <numFmt numFmtId="165" formatCode="#,##0.00\ &quot;€&quo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878187-A6D3-4CD2-A729-D29943A6D0FA}" name="Tabelle3" displayName="Tabelle3" ref="B9:F11" totalsRowShown="0" headerRowDxfId="314" dataDxfId="313">
  <tableColumns count="5">
    <tableColumn id="1" xr3:uid="{87737B5F-2334-4604-8E39-2B32B97F6CA3}" name=" " dataDxfId="312"/>
    <tableColumn id="2" xr3:uid="{C1ED5607-5010-4AD7-B054-6F73C42E653E}" name="Phase 1" dataDxfId="311">
      <calculatedColumnFormula>IFERROR('Preiskalkulation Bieter 1'!F22,0)+IFERROR(#REF!,0)+IFERROR(#REF!,0)+IFERROR(#REF!,0)+IFERROR(#REF!,0)+IFERROR(#REF!,0)+IFERROR(#REF!,0)+IFERROR(#REF!,0)</calculatedColumnFormula>
    </tableColumn>
    <tableColumn id="3" xr3:uid="{4E8DBDC9-C91A-4C3C-9243-B843682F06E7}" name="Phase 2" dataDxfId="310">
      <calculatedColumnFormula>IFERROR('Preiskalkulation Bieter 1'!E38,0)+IFERROR(#REF!,0)+IFERROR(#REF!,0)+IFERROR(#REF!,0)+IFERROR(#REF!,0)+IFERROR(#REF!,0)+IFERROR(#REF!,0)+IFERROR(#REF!,0)</calculatedColumnFormula>
    </tableColumn>
    <tableColumn id="4" xr3:uid="{C6519418-B6C3-4E01-8098-8A16BF67C22B}" name="Phase 3" dataDxfId="309">
      <calculatedColumnFormula>IFERROR('Preiskalkulation Bieter 1'!E54,0)+IFERROR(#REF!,0)+IFERROR(#REF!,0)+IFERROR(#REF!,0)+IFERROR(#REF!,0)+IFERROR(#REF!,0)+IFERROR(#REF!,0)+IFERROR(#REF!,0)</calculatedColumnFormula>
    </tableColumn>
    <tableColumn id="5" xr3:uid="{7BD909BA-9EE8-4F1F-8050-F1440216E5C9}" name="Alle Phasen" dataDxfId="308">
      <calculatedColumnFormula>(Tabelle3[[#This Row],[Phase 1]]*C9+Tabelle3[[#This Row],[Phase 2]]*D9+Tabelle3[[#This Row],[Phase 3]]*E9)/F9</calculatedColumnFormula>
    </tableColumn>
  </tableColumns>
  <tableStyleInfo name="TableStyleMedium9" showFirstColumn="1"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DD5457C-3D58-4FD3-8030-0A09B44BE0DA}" name="Tabelle13711" displayName="Tabelle13711" ref="B43:G53" totalsRowShown="0" headerRowDxfId="245" dataDxfId="244">
  <tableColumns count="6">
    <tableColumn id="1" xr3:uid="{7DC90D08-0885-47D5-B436-06A1ABF12BB3}" name="Position" dataDxfId="243"/>
    <tableColumn id="3" xr3:uid="{01152E2F-A141-4958-AFD8-EE98DD70E7BB}" name="F&amp;E-Anteil" dataDxfId="242" dataCellStyle="Prozent"/>
    <tableColumn id="2" xr3:uid="{29B3EE9F-FF77-4BD7-9732-92F5F3F2485E}" name="Einsatz [h]" dataDxfId="241"/>
    <tableColumn id="7" xr3:uid="{42012EF9-68F6-4197-88AD-157DF404B5AE}" name="Stundensatz [€]" dataDxfId="240" totalsRowDxfId="239"/>
    <tableColumn id="8" xr3:uid="{DAA7A6DF-0AB4-459D-80ED-4EB762955B0F}" name="Preis [€]" dataDxfId="238" totalsRowDxfId="237">
      <calculatedColumnFormula>Tabelle13711[[#This Row],[Einsatz '[h']]]*Tabelle13711[[#This Row],[Stundensatz '[€']]]</calculatedColumnFormula>
    </tableColumn>
    <tableColumn id="14" xr3:uid="{B321650C-375E-455B-AE82-F39500CFB78D}" name="Erläuterung" dataDxfId="236"/>
  </tableColumns>
  <tableStyleInfo name="TableStyleMedium2"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021DD16-8DAA-4300-942F-0FE94C815B5A}" name="Tabelle13812" displayName="Tabelle13812" ref="B12:G22" totalsRowShown="0" headerRowDxfId="235" dataDxfId="234">
  <tableColumns count="6">
    <tableColumn id="1" xr3:uid="{5B69B96F-F56D-4440-8FE4-CF0E6CAA366D}" name="Position" dataDxfId="233"/>
    <tableColumn id="3" xr3:uid="{809D6BC9-81AA-499A-9045-AFD784B7C9DC}" name="F&amp;E-Anteil" dataDxfId="232" dataCellStyle="Prozent"/>
    <tableColumn id="2" xr3:uid="{9B14F7DB-6BBF-407E-A308-5CA9792625F3}" name="Einsatz [h]" dataDxfId="231"/>
    <tableColumn id="7" xr3:uid="{6505D8AA-D0BF-484D-B7F5-D80A6A58B871}" name="Stundensatz [€]" dataDxfId="230" totalsRowDxfId="229"/>
    <tableColumn id="8" xr3:uid="{0D5AEBD4-D306-41DA-9022-50BAE881E617}" name="Preis [€]" dataDxfId="228" totalsRowDxfId="227">
      <calculatedColumnFormula>Tabelle13812[[#This Row],[Einsatz '[h']]]*Tabelle13812[[#This Row],[Stundensatz '[€']]]</calculatedColumnFormula>
    </tableColumn>
    <tableColumn id="14" xr3:uid="{57280F2D-B07A-4519-A239-6BB632E80890}" name="Erläuterung" dataDxfId="226"/>
  </tableColumns>
  <tableStyleInfo name="TableStyleMedium2"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371BAA8-52D5-421E-8E04-B2551DE52190}" name="Tabelle4913" displayName="Tabelle4913" ref="B7:C7" headerRowCount="0" totalsRowShown="0" headerRowDxfId="225" dataDxfId="224">
  <tableColumns count="2">
    <tableColumn id="1" xr3:uid="{42D9F9C0-5448-4EE2-8297-8DA5640B1BB0}" name="Spalte1" dataDxfId="223"/>
    <tableColumn id="2" xr3:uid="{EE8D68C5-1A4E-4DCC-97F6-4FE23D0AD947}" name="Spalte2" dataDxfId="222"/>
  </tableColumns>
  <tableStyleInfo name="TableStyleMedium9" showFirstColumn="1"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F0FC1EC-209E-4680-BEEA-E28D8A3D1A11}" name="Tabelle1361014" displayName="Tabelle1361014" ref="B27:G37" totalsRowShown="0" headerRowDxfId="221" dataDxfId="220">
  <tableColumns count="6">
    <tableColumn id="1" xr3:uid="{25D7D366-D603-469F-87C3-073F497CA433}" name="Position" dataDxfId="219"/>
    <tableColumn id="3" xr3:uid="{89C73A37-3106-4159-929A-58ABB2B33AFA}" name="F&amp;E-Anteil" dataDxfId="218" dataCellStyle="Prozent"/>
    <tableColumn id="2" xr3:uid="{D85E1CAE-0C97-4A16-99C7-B9D17DD32B04}" name="Einsatz [h]" dataDxfId="217"/>
    <tableColumn id="7" xr3:uid="{2196966E-D58F-4B07-B4FA-5B8869516740}" name="Stundensatz [€]" dataDxfId="216" totalsRowDxfId="215"/>
    <tableColumn id="8" xr3:uid="{1FBF83E8-AAA8-4D03-8425-00BE8BC00B23}" name="Preis [€]" dataDxfId="214" totalsRowDxfId="213">
      <calculatedColumnFormula>Tabelle1361014[[#This Row],[Einsatz '[h']]]*Tabelle1361014[[#This Row],[Stundensatz '[€']]]</calculatedColumnFormula>
    </tableColumn>
    <tableColumn id="14" xr3:uid="{04179725-A25B-42CB-BA6E-25E725C3949D}" name="Erläuterung" dataDxfId="212"/>
  </tableColumns>
  <tableStyleInfo name="TableStyleMedium2"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7E527B6-FB9F-4F63-B5BD-ED2605BEF085}" name="Tabelle1371115" displayName="Tabelle1371115" ref="B43:G53" totalsRowShown="0" headerRowDxfId="211" dataDxfId="210">
  <tableColumns count="6">
    <tableColumn id="1" xr3:uid="{4F31A97B-EA42-4E9A-B6CB-F598A6751714}" name="Position" dataDxfId="209"/>
    <tableColumn id="3" xr3:uid="{4862AE9B-47DB-48FF-BC6D-C1C3812BFF2E}" name="F&amp;E-Anteil" dataDxfId="208" dataCellStyle="Prozent"/>
    <tableColumn id="2" xr3:uid="{3424AD72-4AE5-4C72-B942-6952EDB3F9E4}" name="Einsatz [h]" dataDxfId="207"/>
    <tableColumn id="7" xr3:uid="{E2374BAA-D1D1-4E3A-9DF6-EBEC9E388526}" name="Stundensatz [€]" dataDxfId="206" totalsRowDxfId="205"/>
    <tableColumn id="8" xr3:uid="{C4B8113F-A47C-4545-A859-0528F9FA05D6}" name="Preis [€]" dataDxfId="204" totalsRowDxfId="203">
      <calculatedColumnFormula>Tabelle1371115[[#This Row],[Einsatz '[h']]]*Tabelle1371115[[#This Row],[Stundensatz '[€']]]</calculatedColumnFormula>
    </tableColumn>
    <tableColumn id="14" xr3:uid="{9F84A3FF-6DC4-46F1-814A-1B74474BCBBA}" name="Erläuterung" dataDxfId="202"/>
  </tableColumns>
  <tableStyleInfo name="TableStyleMedium2"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AE08C26-7854-4191-863E-D229B039F281}" name="Tabelle13816" displayName="Tabelle13816" ref="B12:G22" totalsRowShown="0" headerRowDxfId="201" dataDxfId="200">
  <tableColumns count="6">
    <tableColumn id="1" xr3:uid="{6889FE0B-1661-4D50-87A1-C0FC25278C4E}" name="Position" dataDxfId="199"/>
    <tableColumn id="3" xr3:uid="{1687EB6A-73FB-476A-9C85-EA0220203717}" name="F&amp;E-Anteil" dataDxfId="198" dataCellStyle="Prozent"/>
    <tableColumn id="2" xr3:uid="{E0C0CEA0-FAC6-458A-B869-1E412CF66D51}" name="Einsatz [h]" dataDxfId="197"/>
    <tableColumn id="7" xr3:uid="{201620B4-CF10-4B86-AE97-E1CF61A89235}" name="Stundensatz [€]" dataDxfId="196" totalsRowDxfId="195"/>
    <tableColumn id="8" xr3:uid="{AD804C2E-820C-475D-92A1-8CC2967C1C9C}" name="Preis [€]" dataDxfId="194" totalsRowDxfId="193">
      <calculatedColumnFormula>Tabelle13816[[#This Row],[Einsatz '[h']]]*Tabelle13816[[#This Row],[Stundensatz '[€']]]</calculatedColumnFormula>
    </tableColumn>
    <tableColumn id="14" xr3:uid="{03AC680F-015E-4028-B314-A2FC1117FB49}" name="Erläuterung" dataDxfId="192"/>
  </tableColumns>
  <tableStyleInfo name="TableStyleMedium2"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BFE7BF0-811B-4D14-85B6-57E334E63D59}" name="Tabelle4917" displayName="Tabelle4917" ref="B7:C7" headerRowCount="0" totalsRowShown="0" headerRowDxfId="191" dataDxfId="190">
  <tableColumns count="2">
    <tableColumn id="1" xr3:uid="{A49F1020-8A0F-44A3-805E-0F186981C279}" name="Spalte1" dataDxfId="189"/>
    <tableColumn id="2" xr3:uid="{1DCC9E7E-EF62-4CE8-A982-C430F9471FD6}" name="Spalte2" dataDxfId="188"/>
  </tableColumns>
  <tableStyleInfo name="TableStyleMedium9" showFirstColumn="1"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26EF1C6-4EA2-46E0-B952-C3FB63684E6F}" name="Tabelle1361018" displayName="Tabelle1361018" ref="B27:G37" totalsRowShown="0" headerRowDxfId="187" dataDxfId="186">
  <tableColumns count="6">
    <tableColumn id="1" xr3:uid="{6B8113ED-88F9-4B83-ABFB-72D9CC54E9CC}" name="Position" dataDxfId="185"/>
    <tableColumn id="3" xr3:uid="{85509B38-71C2-4C7B-98A4-4830277A599C}" name="F&amp;E-Anteil" dataDxfId="184" dataCellStyle="Prozent"/>
    <tableColumn id="2" xr3:uid="{ED62DC09-A732-4354-92AA-A1962171C1AC}" name="Einsatz [h]" dataDxfId="183"/>
    <tableColumn id="7" xr3:uid="{BA29A950-532E-48B4-8055-18A9E1B8A047}" name="Stundensatz [€]" dataDxfId="182" totalsRowDxfId="181"/>
    <tableColumn id="8" xr3:uid="{CE518019-3DEB-4461-8A00-B747D4C9F3BD}" name="Preis [€]" dataDxfId="180" totalsRowDxfId="179">
      <calculatedColumnFormula>Tabelle1361018[[#This Row],[Einsatz '[h']]]*Tabelle1361018[[#This Row],[Stundensatz '[€']]]</calculatedColumnFormula>
    </tableColumn>
    <tableColumn id="14" xr3:uid="{786D2F66-BE18-438F-9B0E-32B4179E3C3A}" name="Erläuterung" dataDxfId="178"/>
  </tableColumns>
  <tableStyleInfo name="TableStyleMedium2"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FDBE0E5-272D-48A1-BD6F-EACDC441E305}" name="Tabelle1371119" displayName="Tabelle1371119" ref="B43:G53" totalsRowShown="0" headerRowDxfId="177" dataDxfId="176">
  <tableColumns count="6">
    <tableColumn id="1" xr3:uid="{82286CFD-DA2A-48F4-B0E7-E07BEB49D6A5}" name="Position" dataDxfId="175"/>
    <tableColumn id="3" xr3:uid="{8DDAAF8B-D91D-4DA7-A8AE-B138F637CCDF}" name="F&amp;E-Anteil" dataDxfId="174" dataCellStyle="Prozent"/>
    <tableColumn id="2" xr3:uid="{8BDB5B05-4DF7-4177-8954-534DB721D1C3}" name="Einsatz [h]" dataDxfId="173"/>
    <tableColumn id="7" xr3:uid="{B2ED3F82-447E-4C59-96A8-8D0703617E82}" name="Stundensatz [€]" dataDxfId="172" totalsRowDxfId="171"/>
    <tableColumn id="8" xr3:uid="{992C6E66-A477-4D80-888A-EAB6282B6CD5}" name="Preis [€]" dataDxfId="170" totalsRowDxfId="169">
      <calculatedColumnFormula>Tabelle1371119[[#This Row],[Einsatz '[h']]]*Tabelle1371119[[#This Row],[Stundensatz '[€']]]</calculatedColumnFormula>
    </tableColumn>
    <tableColumn id="14" xr3:uid="{BDC43213-8C8E-4D61-A561-2E9E06B64BD1}" name="Erläuterung" dataDxfId="168"/>
  </tableColumns>
  <tableStyleInfo name="TableStyleMedium2"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6CC492E-5428-49F3-8A6C-7408DB1F0C5F}" name="Tabelle13820" displayName="Tabelle13820" ref="B12:G22" totalsRowShown="0" headerRowDxfId="167" dataDxfId="166">
  <tableColumns count="6">
    <tableColumn id="1" xr3:uid="{1650F3E1-257A-4FB6-A892-F6427E97DD2A}" name="Position" dataDxfId="165"/>
    <tableColumn id="3" xr3:uid="{D7D77EC4-6F5E-4847-B05E-8C0B56728ADF}" name="F&amp;E-Anteil" dataDxfId="164" dataCellStyle="Prozent"/>
    <tableColumn id="2" xr3:uid="{541B3BF8-1069-4C46-9418-A199A158CC17}" name="Einsatz [h]" dataDxfId="163"/>
    <tableColumn id="7" xr3:uid="{D60323C5-D490-4F40-933F-1EDCC7F5CDED}" name="Stundensatz [€]" dataDxfId="162" totalsRowDxfId="161"/>
    <tableColumn id="8" xr3:uid="{141DA761-6191-4A21-9EEC-2A9FAACBA313}" name="Preis [€]" dataDxfId="160" totalsRowDxfId="159">
      <calculatedColumnFormula>Tabelle13820[[#This Row],[Einsatz '[h']]]*Tabelle13820[[#This Row],[Stundensatz '[€']]]</calculatedColumnFormula>
    </tableColumn>
    <tableColumn id="14" xr3:uid="{46317BE1-E29B-4B40-8B3C-D0DB66428AE3}" name="Erläuterung" dataDxfId="158"/>
  </tableColumns>
  <tableStyleInfo name="TableStyleMedium2"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F5585E6-8E02-4382-A0CE-B37686B767F7}" name="Tabelle437" displayName="Tabelle437" ref="B7:C7" headerRowCount="0" totalsRowShown="0" headerRowDxfId="307" dataDxfId="306">
  <tableColumns count="2">
    <tableColumn id="1" xr3:uid="{331E7401-7CA7-4E00-B95B-BCD7D53DB7E2}" name="Spalte1" dataDxfId="305"/>
    <tableColumn id="2" xr3:uid="{BF11D8A9-E0CF-4CCB-A9B3-4200FE8B26B8}" name="Spalte2" dataDxfId="304"/>
  </tableColumns>
  <tableStyleInfo name="TableStyleMedium9" showFirstColumn="1"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F6814D1-9EE2-4E37-BF35-229C2DB3E1E0}" name="Tabelle4921" displayName="Tabelle4921" ref="B7:C7" headerRowCount="0" totalsRowShown="0" headerRowDxfId="157" dataDxfId="156">
  <tableColumns count="2">
    <tableColumn id="1" xr3:uid="{AEE56DA0-4414-4052-9082-3C4CC4D9B422}" name="Spalte1" dataDxfId="155"/>
    <tableColumn id="2" xr3:uid="{35B4AE69-CA9B-4073-8D25-50421A14B772}" name="Spalte2" dataDxfId="154"/>
  </tableColumns>
  <tableStyleInfo name="TableStyleMedium9" showFirstColumn="1"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28DE464-0874-48DF-A96E-DA1DCA8CE36A}" name="Tabelle1361022" displayName="Tabelle1361022" ref="B27:G37" totalsRowShown="0" headerRowDxfId="153" dataDxfId="152">
  <tableColumns count="6">
    <tableColumn id="1" xr3:uid="{B2D346E4-A95B-42C6-A57A-D0DB7DFF5004}" name="Position" dataDxfId="151"/>
    <tableColumn id="3" xr3:uid="{8DDCA5BE-CA67-472D-8F64-888289A68893}" name="F&amp;E-Anteil" dataDxfId="150" dataCellStyle="Prozent"/>
    <tableColumn id="2" xr3:uid="{889B9784-A6C1-4E31-97B4-028B28D66D87}" name="Einsatz [h]" dataDxfId="149"/>
    <tableColumn id="7" xr3:uid="{69FF42E4-2E3B-417F-97AA-796276AADEB6}" name="Stundensatz [€]" dataDxfId="148" totalsRowDxfId="147"/>
    <tableColumn id="8" xr3:uid="{383C073E-B47A-4A64-A916-7DAD519A9B3E}" name="Preis [€]" dataDxfId="146" totalsRowDxfId="145">
      <calculatedColumnFormula>Tabelle1361022[[#This Row],[Einsatz '[h']]]*Tabelle1361022[[#This Row],[Stundensatz '[€']]]</calculatedColumnFormula>
    </tableColumn>
    <tableColumn id="14" xr3:uid="{EB98C5D7-611D-4E1E-AF25-13A4E62D76EE}" name="Erläuterung" dataDxfId="144"/>
  </tableColumns>
  <tableStyleInfo name="TableStyleMedium2"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A1A983E-41BC-4AF9-86E0-5564282E689E}" name="Tabelle1371123" displayName="Tabelle1371123" ref="B43:G53" totalsRowShown="0" headerRowDxfId="143" dataDxfId="142">
  <tableColumns count="6">
    <tableColumn id="1" xr3:uid="{4DBC08E6-CEC5-4352-AD2B-AD6949B6A38C}" name="Position" dataDxfId="141"/>
    <tableColumn id="3" xr3:uid="{ACB5F617-67FE-4F5E-A130-FDBDC49E8E93}" name="F&amp;E-Anteil" dataDxfId="140" dataCellStyle="Prozent"/>
    <tableColumn id="2" xr3:uid="{0B63A014-25AE-45EE-8A2F-DCC52F8014BE}" name="Einsatz [h]" dataDxfId="139"/>
    <tableColumn id="7" xr3:uid="{5E050690-8217-4472-9649-CA3BFF8796CB}" name="Stundensatz [€]" dataDxfId="138" totalsRowDxfId="137"/>
    <tableColumn id="8" xr3:uid="{434E2B2A-585D-4948-BDD4-0462D73A9C24}" name="Preis [€]" dataDxfId="136" totalsRowDxfId="135">
      <calculatedColumnFormula>Tabelle1371123[[#This Row],[Einsatz '[h']]]*Tabelle1371123[[#This Row],[Stundensatz '[€']]]</calculatedColumnFormula>
    </tableColumn>
    <tableColumn id="14" xr3:uid="{E60D6C1E-A3E8-4AB2-BED4-AAC3BDC8FCF8}" name="Erläuterung" dataDxfId="134"/>
  </tableColumns>
  <tableStyleInfo name="TableStyleMedium2"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381025F-D01F-47FC-9C46-FC9A551CDE4B}" name="Tabelle13828" displayName="Tabelle13828" ref="B12:G22" totalsRowShown="0" headerRowDxfId="133" dataDxfId="132">
  <tableColumns count="6">
    <tableColumn id="1" xr3:uid="{8051B1D6-FF87-4E2B-9F74-837F5682C4A1}" name="Position" dataDxfId="131"/>
    <tableColumn id="3" xr3:uid="{40948D53-2E58-46F0-958E-E8C7563B8B80}" name="F&amp;E-Anteil" dataDxfId="130" dataCellStyle="Prozent"/>
    <tableColumn id="2" xr3:uid="{2E46F7BB-B364-4E50-8261-3F53210F3BC6}" name="Einsatz [h]" dataDxfId="129"/>
    <tableColumn id="7" xr3:uid="{6A50169C-117F-4527-A45C-1E0D12A63779}" name="Stundensatz [€]" dataDxfId="128" totalsRowDxfId="127"/>
    <tableColumn id="8" xr3:uid="{EF0DD74B-0A23-4ECD-944E-55E3048F045F}" name="Preis [€]" dataDxfId="126" totalsRowDxfId="125">
      <calculatedColumnFormula>Tabelle13828[[#This Row],[Einsatz '[h']]]*Tabelle13828[[#This Row],[Stundensatz '[€']]]</calculatedColumnFormula>
    </tableColumn>
    <tableColumn id="14" xr3:uid="{77F344F7-52F7-4D9C-8262-A08490319A76}" name="Erläuterung" dataDxfId="124"/>
  </tableColumns>
  <tableStyleInfo name="TableStyleMedium2"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9E42908-E1F3-40E7-9B62-7596181A0B49}" name="Tabelle4929" displayName="Tabelle4929" ref="B7:C7" headerRowCount="0" totalsRowShown="0" headerRowDxfId="123" dataDxfId="122">
  <tableColumns count="2">
    <tableColumn id="1" xr3:uid="{08B5B7F9-F99C-4BC0-BC23-8048F44BC526}" name="Spalte1" dataDxfId="121"/>
    <tableColumn id="2" xr3:uid="{58F73DBD-F57A-4D7A-AC04-F6C000DB82AB}" name="Spalte2" dataDxfId="120"/>
  </tableColumns>
  <tableStyleInfo name="TableStyleMedium9" showFirstColumn="1"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FD9849C-1757-46E7-B551-417FEB7A33CF}" name="Tabelle1361030" displayName="Tabelle1361030" ref="B27:G37" totalsRowShown="0" headerRowDxfId="119" dataDxfId="118">
  <tableColumns count="6">
    <tableColumn id="1" xr3:uid="{9B445296-3104-4799-AA70-C91C350788F4}" name="Position" dataDxfId="117"/>
    <tableColumn id="3" xr3:uid="{E883C686-13E3-4DB0-B566-9BA27A3BAEF2}" name="F&amp;E-Anteil" dataDxfId="116" dataCellStyle="Prozent"/>
    <tableColumn id="2" xr3:uid="{259CDE9B-FD77-4D05-8B3F-10933B305DD9}" name="Einsatz [h]" dataDxfId="115"/>
    <tableColumn id="7" xr3:uid="{61F143A5-C3DF-49BA-BD54-6EB0D4AE8E6D}" name="Stundensatz [€]" dataDxfId="114" totalsRowDxfId="113"/>
    <tableColumn id="8" xr3:uid="{A7E284AE-AE79-4A57-9F2A-3A997B0D6D29}" name="Preis [€]" dataDxfId="112" totalsRowDxfId="111">
      <calculatedColumnFormula>Tabelle1361030[[#This Row],[Einsatz '[h']]]*Tabelle1361030[[#This Row],[Stundensatz '[€']]]</calculatedColumnFormula>
    </tableColumn>
    <tableColumn id="14" xr3:uid="{520B1675-68F2-4BA2-B1FF-AB9D93BE0726}" name="Erläuterung" dataDxfId="110"/>
  </tableColumns>
  <tableStyleInfo name="TableStyleMedium2"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506E2CFF-FE27-4FBD-8A83-BB8B9B5C4B80}" name="Tabelle1371131" displayName="Tabelle1371131" ref="B43:G53" totalsRowShown="0" headerRowDxfId="109" dataDxfId="108">
  <tableColumns count="6">
    <tableColumn id="1" xr3:uid="{6B339D70-DD60-4746-9D03-858B9FE51291}" name="Position" dataDxfId="107"/>
    <tableColumn id="3" xr3:uid="{79E5451E-2510-40FB-832C-5A20C0574F8C}" name="F&amp;E-Anteil" dataDxfId="106" dataCellStyle="Prozent"/>
    <tableColumn id="2" xr3:uid="{B2B46973-0C73-442D-922A-925EF8ED40CC}" name="Einsatz [h]" dataDxfId="105"/>
    <tableColumn id="7" xr3:uid="{33551B2D-CADF-4CDA-BC86-D1017D73F611}" name="Stundensatz [€]" dataDxfId="104" totalsRowDxfId="103"/>
    <tableColumn id="8" xr3:uid="{CBBB8D60-BF11-4150-B322-8840D967D729}" name="Preis [€]" dataDxfId="102" totalsRowDxfId="101">
      <calculatedColumnFormula>Tabelle1371131[[#This Row],[Einsatz '[h']]]*Tabelle1371131[[#This Row],[Stundensatz '[€']]]</calculatedColumnFormula>
    </tableColumn>
    <tableColumn id="14" xr3:uid="{D40EFC90-26E6-49BD-993C-1514DC1044A7}" name="Erläuterung" dataDxfId="100"/>
  </tableColumns>
  <tableStyleInfo name="TableStyleMedium2"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AD5983A-A974-4BCF-97BA-52092A9FA551}" name="Tabelle13824" displayName="Tabelle13824" ref="B12:G22" totalsRowShown="0" headerRowDxfId="99" dataDxfId="98">
  <tableColumns count="6">
    <tableColumn id="1" xr3:uid="{A05438EC-2C9F-4DB7-9495-D3D608CD5310}" name="Position" dataDxfId="97"/>
    <tableColumn id="3" xr3:uid="{8C39563E-8F4F-42F9-AEE2-47344C22AB14}" name="F&amp;E-Anteil" dataDxfId="96" dataCellStyle="Prozent"/>
    <tableColumn id="2" xr3:uid="{3A7533F4-9DDA-4F28-9FA8-98AB6488535B}" name="Einsatz [h]" dataDxfId="95"/>
    <tableColumn id="7" xr3:uid="{26BCF982-60C0-4CA2-9EB8-1CD20CA7CE76}" name="Stundensatz [€]" dataDxfId="94" totalsRowDxfId="93"/>
    <tableColumn id="8" xr3:uid="{B4B3F1CF-81F2-41A5-B309-121AB28E1445}" name="Preis [€]" dataDxfId="92" totalsRowDxfId="91">
      <calculatedColumnFormula>Tabelle13824[[#This Row],[Einsatz '[h']]]*Tabelle13824[[#This Row],[Stundensatz '[€']]]</calculatedColumnFormula>
    </tableColumn>
    <tableColumn id="14" xr3:uid="{C982D3DB-4205-404F-BA7D-76E65A160172}" name="Erläuterung" dataDxfId="90"/>
  </tableColumns>
  <tableStyleInfo name="TableStyleMedium2"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9B8469B-9566-42BE-9E1B-0E8665CB2EC5}" name="Tabelle4925" displayName="Tabelle4925" ref="B7:C7" headerRowCount="0" totalsRowShown="0" headerRowDxfId="89" dataDxfId="88">
  <tableColumns count="2">
    <tableColumn id="1" xr3:uid="{4D33F530-46A6-4846-97D4-AB6E4AEC0021}" name="Spalte1" dataDxfId="87"/>
    <tableColumn id="2" xr3:uid="{7C2F2C70-9B8C-4C99-BDE5-D2869C936364}" name="Spalte2" dataDxfId="86"/>
  </tableColumns>
  <tableStyleInfo name="TableStyleMedium9" showFirstColumn="1"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552674E-AE0A-44FF-8B43-6CE252653175}" name="Tabelle1361026" displayName="Tabelle1361026" ref="B27:G37" totalsRowShown="0" headerRowDxfId="85" dataDxfId="84">
  <tableColumns count="6">
    <tableColumn id="1" xr3:uid="{CE97E66C-6E83-4289-B179-80B40617E03D}" name="Position" dataDxfId="83"/>
    <tableColumn id="3" xr3:uid="{143A8486-759D-487E-AC0F-BD9463589E32}" name="F&amp;E-Anteil" dataDxfId="82" dataCellStyle="Prozent"/>
    <tableColumn id="2" xr3:uid="{475B21DD-83FE-4D95-B32A-CCA01EC0F17E}" name="Einsatz [h]" dataDxfId="81"/>
    <tableColumn id="7" xr3:uid="{CA5CBC7A-5C28-45B3-A39A-33BBA2ED810C}" name="Stundensatz [€]" dataDxfId="80" totalsRowDxfId="79"/>
    <tableColumn id="8" xr3:uid="{AF2BDEB1-25E9-44FB-AA47-EDA001D703A8}" name="Preis [€]" dataDxfId="78" totalsRowDxfId="77">
      <calculatedColumnFormula>Tabelle1361026[[#This Row],[Einsatz '[h']]]*Tabelle1361026[[#This Row],[Stundensatz '[€']]]</calculatedColumnFormula>
    </tableColumn>
    <tableColumn id="14" xr3:uid="{83DDBB74-3D7F-428E-AFBC-7FB62879E0DD}" name="Erläuterung" dataDxfId="76"/>
  </tableColumns>
  <tableStyleInfo name="TableStyleMedium2"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83195D-E2D6-499E-99FC-403F62433750}" name="Tabelle13" displayName="Tabelle13" ref="B12:G22" totalsRowShown="0" headerRowDxfId="303" dataDxfId="302">
  <tableColumns count="6">
    <tableColumn id="1" xr3:uid="{F2A76F7B-CE3C-4748-A4B5-7E28554D3112}" name="Position" dataDxfId="301"/>
    <tableColumn id="3" xr3:uid="{945CBFAF-DF94-43FB-959A-7034FCDC570B}" name="F&amp;E-Anteil" dataDxfId="300" dataCellStyle="Prozent"/>
    <tableColumn id="2" xr3:uid="{F8DAE4CE-F910-4A45-8E42-D30EFFF3863F}" name="Einsatz [h]" dataDxfId="299"/>
    <tableColumn id="7" xr3:uid="{0182F54B-2344-49DB-8D1B-E396BFD2A100}" name="Stundensatz [€]" dataDxfId="298" totalsRowDxfId="297"/>
    <tableColumn id="8" xr3:uid="{DDD20260-94FD-40F5-8063-E9ED6F3CC9F6}" name="Preis [€]" dataDxfId="296" totalsRowDxfId="295">
      <calculatedColumnFormula>Tabelle13[[#This Row],[Einsatz '[h']]]*Tabelle13[[#This Row],[Stundensatz '[€']]]</calculatedColumnFormula>
    </tableColumn>
    <tableColumn id="14" xr3:uid="{CAB35724-7FCA-4B1A-89D3-2440AECFD51A}" name="Erläuterung" dataDxfId="294"/>
  </tableColumns>
  <tableStyleInfo name="TableStyleMedium2"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B317C3C-D447-4167-8CA4-6AA6B0C63D97}" name="Tabelle1371127" displayName="Tabelle1371127" ref="B43:G53" totalsRowShown="0" headerRowDxfId="75" dataDxfId="74">
  <tableColumns count="6">
    <tableColumn id="1" xr3:uid="{744B5F57-FD87-479C-87B6-6564D240825E}" name="Position" dataDxfId="73"/>
    <tableColumn id="3" xr3:uid="{F189021A-2C34-44B2-BE11-7EE316CF7225}" name="F&amp;E-Anteil" dataDxfId="72" dataCellStyle="Prozent"/>
    <tableColumn id="2" xr3:uid="{BD2E800E-AEE6-4137-B1F3-952EC58834D3}" name="Einsatz [h]" dataDxfId="71"/>
    <tableColumn id="7" xr3:uid="{6D1A0182-2D0F-42A4-8910-785BA94C4788}" name="Stundensatz [€]" dataDxfId="70" totalsRowDxfId="69"/>
    <tableColumn id="8" xr3:uid="{698F60D8-7A8D-4262-90AB-1DB2DC0B5EB8}" name="Preis [€]" dataDxfId="68" totalsRowDxfId="67">
      <calculatedColumnFormula>Tabelle1371127[[#This Row],[Einsatz '[h']]]*Tabelle1371127[[#This Row],[Stundensatz '[€']]]</calculatedColumnFormula>
    </tableColumn>
    <tableColumn id="14" xr3:uid="{4245E04F-179A-4E13-91F5-40C116D03DBD}" name="Erläuterung" dataDxfId="66"/>
  </tableColumns>
  <tableStyleInfo name="TableStyleMedium2"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AD44A8EB-ACD0-42C5-957A-BD92FED0B690}" name="Tabelle1382432" displayName="Tabelle1382432" ref="B12:G22" totalsRowShown="0" headerRowDxfId="65" dataDxfId="64">
  <tableColumns count="6">
    <tableColumn id="1" xr3:uid="{670B6317-6E3F-4471-809E-3F16D9A60885}" name="Position" dataDxfId="63"/>
    <tableColumn id="3" xr3:uid="{87D515DF-93BC-4E2E-BD06-E8626899A58E}" name="F&amp;E-Anteil" dataDxfId="62" dataCellStyle="Prozent"/>
    <tableColumn id="2" xr3:uid="{B511BBD3-3077-46A8-917D-C6AE3D2BDBDA}" name="Einsatz [h]" dataDxfId="61"/>
    <tableColumn id="7" xr3:uid="{3124D022-FDFB-46A8-A4AD-3BB93A7567E7}" name="Stundensatz [€]" dataDxfId="60" totalsRowDxfId="59"/>
    <tableColumn id="8" xr3:uid="{7E129ED8-AD39-4D7A-9B77-3651ECC33BD2}" name="Preis [€]" dataDxfId="58" totalsRowDxfId="57">
      <calculatedColumnFormula>Tabelle1382432[[#This Row],[Einsatz '[h']]]*Tabelle1382432[[#This Row],[Stundensatz '[€']]]</calculatedColumnFormula>
    </tableColumn>
    <tableColumn id="14" xr3:uid="{A0E45846-FDE3-4DA0-90EB-311D68D2F254}" name="Erläuterung" dataDxfId="56"/>
  </tableColumns>
  <tableStyleInfo name="TableStyleMedium2"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F641CC5-619D-46A9-ADCA-F18903A11BEF}" name="Tabelle492533" displayName="Tabelle492533" ref="B7:C7" headerRowCount="0" totalsRowShown="0" headerRowDxfId="55" dataDxfId="54">
  <tableColumns count="2">
    <tableColumn id="1" xr3:uid="{AE9AE7E9-BD30-45AB-A769-48DD6E559B95}" name="Spalte1" dataDxfId="53"/>
    <tableColumn id="2" xr3:uid="{C06E2DBA-2B08-4271-B145-0077737FE9A7}" name="Spalte2" dataDxfId="52"/>
  </tableColumns>
  <tableStyleInfo name="TableStyleMedium9" showFirstColumn="1"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8431C8A-59CC-4059-A17E-F677C3BD419A}" name="Tabelle136102634" displayName="Tabelle136102634" ref="B27:G37" totalsRowShown="0" headerRowDxfId="51" dataDxfId="50">
  <tableColumns count="6">
    <tableColumn id="1" xr3:uid="{FDE0B0FF-7C00-4726-B011-A89C71454DCD}" name="Position" dataDxfId="49"/>
    <tableColumn id="3" xr3:uid="{4F630B37-DC25-48E7-9F07-FD036A2C7ED4}" name="F&amp;E-Anteil" dataDxfId="48" dataCellStyle="Prozent"/>
    <tableColumn id="2" xr3:uid="{5BB70B76-1E12-48F2-BCF5-04EFAEA56CAC}" name="Einsatz [h]" dataDxfId="47"/>
    <tableColumn id="7" xr3:uid="{CF5B1B5D-5B3D-4A50-8CA7-CAE47A30E7AA}" name="Stundensatz [€]" dataDxfId="46" totalsRowDxfId="45"/>
    <tableColumn id="8" xr3:uid="{4CA11047-0657-476E-A0BE-FB3E738AC074}" name="Preis [€]" dataDxfId="44" totalsRowDxfId="43">
      <calculatedColumnFormula>Tabelle136102634[[#This Row],[Einsatz '[h']]]*Tabelle136102634[[#This Row],[Stundensatz '[€']]]</calculatedColumnFormula>
    </tableColumn>
    <tableColumn id="14" xr3:uid="{9BB49E9D-3154-47D4-B1D6-530FE0389728}" name="Erläuterung" dataDxfId="42"/>
  </tableColumns>
  <tableStyleInfo name="TableStyleMedium2"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A25D952-02D3-4A84-8DCB-B00A9B90A51B}" name="Tabelle137112735" displayName="Tabelle137112735" ref="B43:G53" totalsRowShown="0" headerRowDxfId="41" dataDxfId="40">
  <tableColumns count="6">
    <tableColumn id="1" xr3:uid="{0F1A8006-D78B-4B96-9A01-4621D44F6255}" name="Position" dataDxfId="39"/>
    <tableColumn id="3" xr3:uid="{8816A862-FDA2-40BD-949F-A78DAC87E83D}" name="F&amp;E-Anteil" dataDxfId="38" dataCellStyle="Prozent"/>
    <tableColumn id="2" xr3:uid="{71E1F0D6-35DD-41ED-B77C-401548D9F0B3}" name="Einsatz [h]" dataDxfId="37"/>
    <tableColumn id="7" xr3:uid="{7D05C910-B8D4-4E83-9616-90272CE2BCB3}" name="Stundensatz [€]" dataDxfId="36" totalsRowDxfId="35"/>
    <tableColumn id="8" xr3:uid="{F013090F-13A2-4F8D-86AD-22F2C80C8240}" name="Preis [€]" dataDxfId="34" totalsRowDxfId="33">
      <calculatedColumnFormula>Tabelle137112735[[#This Row],[Einsatz '[h']]]*Tabelle137112735[[#This Row],[Stundensatz '[€']]]</calculatedColumnFormula>
    </tableColumn>
    <tableColumn id="14" xr3:uid="{D8D44136-1262-468E-A9E4-F883B5122A04}" name="Erläuterung" dataDxfId="32"/>
  </tableColumns>
  <tableStyleInfo name="TableStyleMedium2"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68E667-844F-49F2-BC19-71FF3F15D551}" name="Tabelle1" displayName="Tabelle1" ref="A3:A6" totalsRowShown="0">
  <autoFilter ref="A3:A6" xr:uid="{8468E667-844F-49F2-BC19-71FF3F15D551}"/>
  <tableColumns count="1">
    <tableColumn id="1" xr3:uid="{DCEA4EB8-D84C-4E97-BD6B-18F7B3B50A7F}" name="F&amp;E-Anteil" dataDxfId="3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F196485-882D-405A-81F5-B575CEB59437}" name="Tabelle4" displayName="Tabelle4" ref="B7:C7" headerRowCount="0" totalsRowShown="0" headerRowDxfId="293" dataDxfId="292">
  <tableColumns count="2">
    <tableColumn id="1" xr3:uid="{A3A2CA8E-E111-42FF-B15E-905F68A28287}" name="Spalte1" dataDxfId="291"/>
    <tableColumn id="2" xr3:uid="{ED2CC707-C00D-4DF7-B57A-7BF9AA8AD3BB}" name="Spalte2" dataDxfId="290"/>
  </tableColumns>
  <tableStyleInfo name="TableStyleMedium9" showFirstColumn="1"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4B675CE-90C5-4DE4-BF44-C311CA5C4474}" name="Tabelle136" displayName="Tabelle136" ref="B27:G37" totalsRowShown="0" headerRowDxfId="289" dataDxfId="288">
  <tableColumns count="6">
    <tableColumn id="1" xr3:uid="{DF8956F4-4461-4342-8023-73A12B5E5A9D}" name="Position" dataDxfId="287"/>
    <tableColumn id="3" xr3:uid="{C909FEA2-32B4-4251-BC27-614F223497A1}" name="F&amp;E-Anteil" dataDxfId="286" dataCellStyle="Prozent"/>
    <tableColumn id="2" xr3:uid="{049236C5-2F1B-4548-B39A-8AD978FFB72C}" name="Einsatz [h]" dataDxfId="285"/>
    <tableColumn id="7" xr3:uid="{D3DA9385-FC61-482F-B23F-C6CF1258A321}" name="Stundensatz [€]" dataDxfId="284" totalsRowDxfId="283"/>
    <tableColumn id="8" xr3:uid="{B45F6BCC-4D12-488E-BD3E-C0A4B85F4A5D}" name="Preis [€]" dataDxfId="282" totalsRowDxfId="281">
      <calculatedColumnFormula>Tabelle136[[#This Row],[Einsatz '[h']]]*Tabelle136[[#This Row],[Stundensatz '[€']]]</calculatedColumnFormula>
    </tableColumn>
    <tableColumn id="14" xr3:uid="{BA8BEC43-BCC8-46B1-8B11-BF07709219A0}" name="Erläuterung" dataDxfId="280"/>
  </tableColumns>
  <tableStyleInfo name="TableStyleMedium2"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A84C7D-C060-4C4E-ACE8-104FB03DC389}" name="Tabelle137" displayName="Tabelle137" ref="B43:G53" totalsRowShown="0" headerRowDxfId="279" dataDxfId="278">
  <tableColumns count="6">
    <tableColumn id="1" xr3:uid="{A17DD80D-8652-4098-97EE-1F758D18ABF9}" name="Position" dataDxfId="277"/>
    <tableColumn id="3" xr3:uid="{F10C825D-4215-49F5-A25B-9D0045B85CEC}" name="F&amp;E-Anteil" dataDxfId="276" dataCellStyle="Prozent"/>
    <tableColumn id="2" xr3:uid="{82555493-530F-4A7C-A33D-CC7986A6EAC0}" name="Einsatz [h]" dataDxfId="275"/>
    <tableColumn id="7" xr3:uid="{F305CE64-7376-4997-8BC6-A43D5B87B05A}" name="Stundensatz [€]" dataDxfId="274" totalsRowDxfId="273"/>
    <tableColumn id="8" xr3:uid="{773C1BA5-FB1F-4F55-A791-E3B7157BC27C}" name="Preis [€]" dataDxfId="272" totalsRowDxfId="271">
      <calculatedColumnFormula>Tabelle137[[#This Row],[Einsatz '[h']]]*Tabelle137[[#This Row],[Stundensatz '[€']]]</calculatedColumnFormula>
    </tableColumn>
    <tableColumn id="14" xr3:uid="{15A0E043-53C5-4132-91E3-AD2783006476}" name="Erläuterung" dataDxfId="270"/>
  </tableColumns>
  <tableStyleInfo name="TableStyleMedium2"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178EFCD-E2A0-4E20-8520-35A3B02F8DE0}" name="Tabelle138" displayName="Tabelle138" ref="B12:G22" totalsRowShown="0" headerRowDxfId="269" dataDxfId="268">
  <tableColumns count="6">
    <tableColumn id="1" xr3:uid="{87C26ED5-CE04-4502-A77D-981736303C51}" name="Position" dataDxfId="267"/>
    <tableColumn id="3" xr3:uid="{B55F4F0D-3234-4D01-8F79-D75982214D7A}" name="F&amp;E-Anteil" dataDxfId="266" dataCellStyle="Prozent"/>
    <tableColumn id="2" xr3:uid="{BDBCB245-288B-4355-B59A-9B5972B84C0B}" name="Einsatz [h]" dataDxfId="265"/>
    <tableColumn id="7" xr3:uid="{20494976-1B51-444E-BFC9-8DE05F8A6877}" name="Stundensatz [€]" dataDxfId="264" totalsRowDxfId="263"/>
    <tableColumn id="8" xr3:uid="{CC88F9C0-72EA-4D31-8084-6EF702B2F676}" name="Preis [€]" dataDxfId="262" totalsRowDxfId="261">
      <calculatedColumnFormula>Tabelle138[[#This Row],[Einsatz '[h']]]*Tabelle138[[#This Row],[Stundensatz '[€']]]</calculatedColumnFormula>
    </tableColumn>
    <tableColumn id="14" xr3:uid="{4F8C3246-2EB2-4B6E-92F0-7A76824E5865}" name="Erläuterung" dataDxfId="260"/>
  </tableColumns>
  <tableStyleInfo name="TableStyleMedium2"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6C68465-7D6E-4464-946A-1E4FB6E1005B}" name="Tabelle49" displayName="Tabelle49" ref="B7:C7" headerRowCount="0" totalsRowShown="0" headerRowDxfId="259" dataDxfId="258">
  <tableColumns count="2">
    <tableColumn id="1" xr3:uid="{FAF57970-0696-4CC2-B3A9-36D73C5D4415}" name="Spalte1" dataDxfId="257"/>
    <tableColumn id="2" xr3:uid="{04577B7E-564D-4269-8EFD-725CCDC43E2A}" name="Spalte2" dataDxfId="256"/>
  </tableColumns>
  <tableStyleInfo name="TableStyleMedium9" showFirstColumn="1"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88326EA-A4AD-472D-A476-99A35692DA19}" name="Tabelle13610" displayName="Tabelle13610" ref="B27:G37" totalsRowShown="0" headerRowDxfId="255" dataDxfId="254">
  <tableColumns count="6">
    <tableColumn id="1" xr3:uid="{D1D00C80-96DC-4F13-96B5-8C563CE83A58}" name="Position" dataDxfId="253"/>
    <tableColumn id="3" xr3:uid="{BB8047CA-747F-4093-BC6F-1518ECF95051}" name="F&amp;E-Anteil" dataDxfId="252" dataCellStyle="Prozent"/>
    <tableColumn id="2" xr3:uid="{9F6890E0-2214-4661-9832-D5F4A3C74382}" name="Einsatz [h]" dataDxfId="251"/>
    <tableColumn id="7" xr3:uid="{98D5EB88-65EC-4086-86B3-21787EB1739D}" name="Stundensatz [€]" dataDxfId="250" totalsRowDxfId="249"/>
    <tableColumn id="8" xr3:uid="{B505D3D4-BEA4-4BFE-9965-E98602F68B7C}" name="Preis [€]" dataDxfId="248" totalsRowDxfId="247">
      <calculatedColumnFormula>Tabelle13610[[#This Row],[Einsatz '[h']]]*Tabelle13610[[#This Row],[Stundensatz '[€']]]</calculatedColumnFormula>
    </tableColumn>
    <tableColumn id="14" xr3:uid="{E620A50E-20C9-43AA-8BAD-B4A246A8C6F6}" name="Erläuterung" dataDxfId="246"/>
  </tableColumns>
  <tableStyleInfo name="TableStyleMedium2" showFirstColumn="1"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 Id="rId5" Type="http://schemas.openxmlformats.org/officeDocument/2006/relationships/table" Target="../tables/table6.xml"/><Relationship Id="rId4" Type="http://schemas.openxmlformats.org/officeDocument/2006/relationships/table" Target="../tables/table5.xml"/></Relationships>
</file>

<file path=xl/worksheets/_rels/sheet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3.bin"/><Relationship Id="rId5" Type="http://schemas.openxmlformats.org/officeDocument/2006/relationships/table" Target="../tables/table10.xml"/><Relationship Id="rId4" Type="http://schemas.openxmlformats.org/officeDocument/2006/relationships/table" Target="../tables/table9.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4.bin"/><Relationship Id="rId5" Type="http://schemas.openxmlformats.org/officeDocument/2006/relationships/table" Target="../tables/table14.xml"/><Relationship Id="rId4"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5.bin"/><Relationship Id="rId5" Type="http://schemas.openxmlformats.org/officeDocument/2006/relationships/table" Target="../tables/table18.xml"/><Relationship Id="rId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6.bin"/><Relationship Id="rId5" Type="http://schemas.openxmlformats.org/officeDocument/2006/relationships/table" Target="../tables/table22.xml"/><Relationship Id="rId4" Type="http://schemas.openxmlformats.org/officeDocument/2006/relationships/table" Target="../tables/table2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7.bin"/><Relationship Id="rId5" Type="http://schemas.openxmlformats.org/officeDocument/2006/relationships/table" Target="../tables/table26.xml"/><Relationship Id="rId4" Type="http://schemas.openxmlformats.org/officeDocument/2006/relationships/table" Target="../tables/table2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8.bin"/><Relationship Id="rId5" Type="http://schemas.openxmlformats.org/officeDocument/2006/relationships/table" Target="../tables/table30.xml"/><Relationship Id="rId4" Type="http://schemas.openxmlformats.org/officeDocument/2006/relationships/table" Target="../tables/table29.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printerSettings" Target="../printerSettings/printerSettings9.bin"/><Relationship Id="rId5" Type="http://schemas.openxmlformats.org/officeDocument/2006/relationships/table" Target="../tables/table34.xml"/><Relationship Id="rId4" Type="http://schemas.openxmlformats.org/officeDocument/2006/relationships/table" Target="../tables/table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3474A-1023-482C-92F1-1B7B2785AD5A}">
  <dimension ref="B1:S15"/>
  <sheetViews>
    <sheetView showGridLines="0" view="pageLayout" topLeftCell="A7" zoomScaleNormal="100" workbookViewId="0">
      <selection activeCell="C7" sqref="C7"/>
    </sheetView>
  </sheetViews>
  <sheetFormatPr baseColWidth="10" defaultColWidth="11.42578125" defaultRowHeight="15" x14ac:dyDescent="0.25"/>
  <cols>
    <col min="1" max="1" width="2.85546875" style="2" customWidth="1"/>
    <col min="2" max="2" width="33.85546875" style="2" customWidth="1"/>
    <col min="3" max="6" width="17.5703125" style="2" customWidth="1"/>
    <col min="20" max="16384" width="11.42578125" style="2"/>
  </cols>
  <sheetData>
    <row r="1" spans="2:6" ht="18" x14ac:dyDescent="0.25">
      <c r="B1" s="27" t="s">
        <v>30</v>
      </c>
      <c r="C1" s="27"/>
      <c r="D1" s="27"/>
      <c r="E1" s="27"/>
      <c r="F1" s="27"/>
    </row>
    <row r="2" spans="2:6" ht="18" x14ac:dyDescent="0.25">
      <c r="B2" s="1"/>
      <c r="C2" s="1"/>
      <c r="D2" s="1"/>
      <c r="E2" s="1"/>
      <c r="F2" s="1"/>
    </row>
    <row r="3" spans="2:6" x14ac:dyDescent="0.25">
      <c r="B3" s="28" t="s">
        <v>2</v>
      </c>
      <c r="C3" s="28"/>
      <c r="D3" s="28"/>
      <c r="E3" s="28"/>
      <c r="F3" s="28"/>
    </row>
    <row r="4" spans="2:6" ht="118.5" customHeight="1" x14ac:dyDescent="0.25">
      <c r="B4" s="29" t="s">
        <v>28</v>
      </c>
      <c r="C4" s="29"/>
      <c r="D4" s="29"/>
      <c r="E4" s="29"/>
      <c r="F4" s="29"/>
    </row>
    <row r="5" spans="2:6" ht="16.5" customHeight="1" x14ac:dyDescent="0.25">
      <c r="B5" s="22"/>
      <c r="C5" s="22"/>
      <c r="D5" s="22"/>
      <c r="E5" s="22"/>
      <c r="F5" s="22"/>
    </row>
    <row r="6" spans="2:6" customFormat="1" x14ac:dyDescent="0.25">
      <c r="B6" s="24"/>
      <c r="C6" s="24"/>
      <c r="D6" s="24"/>
      <c r="E6" s="24"/>
      <c r="F6" s="24"/>
    </row>
    <row r="7" spans="2:6" customFormat="1" ht="26.25" x14ac:dyDescent="0.25">
      <c r="B7" s="23" t="s">
        <v>31</v>
      </c>
      <c r="C7" s="10"/>
      <c r="D7" s="24"/>
      <c r="E7" s="24"/>
      <c r="F7" s="24"/>
    </row>
    <row r="8" spans="2:6" x14ac:dyDescent="0.25">
      <c r="B8" s="3"/>
      <c r="C8" s="3"/>
      <c r="D8" s="3"/>
      <c r="E8" s="3"/>
      <c r="F8" s="3"/>
    </row>
    <row r="9" spans="2:6" x14ac:dyDescent="0.25">
      <c r="B9" s="3" t="s">
        <v>6</v>
      </c>
      <c r="C9" s="3" t="s">
        <v>3</v>
      </c>
      <c r="D9" s="3" t="s">
        <v>4</v>
      </c>
      <c r="E9" s="3" t="s">
        <v>5</v>
      </c>
      <c r="F9" s="3" t="s">
        <v>7</v>
      </c>
    </row>
    <row r="10" spans="2:6" x14ac:dyDescent="0.25">
      <c r="B10" s="3" t="s">
        <v>23</v>
      </c>
      <c r="C10" s="25">
        <f>IFERROR('Preiskalkulation Bieter 1'!F22,0)+IFERROR('Preiskalkulation Bieter 2'!F22,0)+IFERROR('Preiskalkulation Bieter 3'!F22,0)+IFERROR('Preiskalkulation Bieter 4'!F22,0)+IFERROR('Preiskalkulation Bieter 5'!F22,0)+IFERROR('Preiskalkulation Bieter 6'!F22,0)+IFERROR('Preiskalkulation Bieter 7'!F22,0)+IFERROR('Preiskalkulation Bieter 8'!F22,0)</f>
        <v>0</v>
      </c>
      <c r="D10" s="25">
        <f>IFERROR('Preiskalkulation Bieter 1'!F37,0)+IFERROR('Preiskalkulation Bieter 2'!F37,0)+IFERROR('Preiskalkulation Bieter 3'!F37,0)+IFERROR('Preiskalkulation Bieter 4'!F37,0)+IFERROR('Preiskalkulation Bieter 5'!F37,0)+IFERROR('Preiskalkulation Bieter 6'!F37,0)+IFERROR('Preiskalkulation Bieter 7'!F37,0)+IFERROR('Preiskalkulation Bieter 8'!F37,0)</f>
        <v>0</v>
      </c>
      <c r="E10" s="25">
        <f>IFERROR('Preiskalkulation Bieter 1'!F53,0)+IFERROR('Preiskalkulation Bieter 2'!F53,0)+IFERROR('Preiskalkulation Bieter 3'!F53,0)+IFERROR('Preiskalkulation Bieter 4'!F53,0)+IFERROR('Preiskalkulation Bieter 5'!F53,0)+IFERROR('Preiskalkulation Bieter 6'!F53,0)+IFERROR('Preiskalkulation Bieter 7'!F53,0)+IFERROR('Preiskalkulation Bieter 8'!F53,0)</f>
        <v>0</v>
      </c>
      <c r="F10" s="25">
        <f>SUM(Tabelle3[[#This Row],[Phase 1]:[Phase 3]])</f>
        <v>0</v>
      </c>
    </row>
    <row r="11" spans="2:6" x14ac:dyDescent="0.25">
      <c r="B11" s="3" t="s">
        <v>26</v>
      </c>
      <c r="C11" s="26">
        <f>IFERROR((IFERROR('Preiskalkulation Bieter 1'!C22*'Preiskalkulation Bieter 1'!F22,0)+IFERROR('Preiskalkulation Bieter 2'!C22*'Preiskalkulation Bieter 2'!F22,0)+IFERROR('Preiskalkulation Bieter 3'!C22*'Preiskalkulation Bieter 3'!F22,0)+IFERROR('Preiskalkulation Bieter 4'!C22*'Preiskalkulation Bieter 4'!F22,0)+IFERROR('Preiskalkulation Bieter 5'!C22*'Preiskalkulation Bieter 5'!F22,0)+IFERROR('Preiskalkulation Bieter 6'!C22*'Preiskalkulation Bieter 6'!F22,0)+IFERROR('Preiskalkulation Bieter 7'!C22*'Preiskalkulation Bieter 7'!F22,0)+IFERROR('Preiskalkulation Bieter 8'!C22*'Preiskalkulation Bieter 8'!F22,0))/Preisangebot!C10,0)</f>
        <v>0</v>
      </c>
      <c r="D11" s="26">
        <f>IFERROR((IFERROR('Preiskalkulation Bieter 1'!C37*'Preiskalkulation Bieter 1'!F37,0)+IFERROR('Preiskalkulation Bieter 2'!C37*'Preiskalkulation Bieter 2'!F37,0)+IFERROR('Preiskalkulation Bieter 3'!C37*'Preiskalkulation Bieter 3'!F37,0)+IFERROR('Preiskalkulation Bieter 4'!C37*'Preiskalkulation Bieter 4'!F37,0)+IFERROR('Preiskalkulation Bieter 5'!C37*'Preiskalkulation Bieter 5'!F37,0)+IFERROR('Preiskalkulation Bieter 6'!C37*'Preiskalkulation Bieter 6'!F37,0)+IFERROR('Preiskalkulation Bieter 7'!C37*'Preiskalkulation Bieter 7'!F37,0)+IFERROR('Preiskalkulation Bieter 8'!C37*'Preiskalkulation Bieter 8'!F37,0))/Preisangebot!D10,0)</f>
        <v>0</v>
      </c>
      <c r="E11" s="26">
        <f>IFERROR((IFERROR('Preiskalkulation Bieter 1'!C53*'Preiskalkulation Bieter 1'!F53,0)+IFERROR('Preiskalkulation Bieter 2'!C53*'Preiskalkulation Bieter 2'!F53,0)+IFERROR('Preiskalkulation Bieter 3'!C53*'Preiskalkulation Bieter 3'!F53,0)+IFERROR('Preiskalkulation Bieter 4'!C53*'Preiskalkulation Bieter 4'!F53,0)+IFERROR('Preiskalkulation Bieter 5'!C53*'Preiskalkulation Bieter 5'!F53,0)+IFERROR('Preiskalkulation Bieter 6'!C53*'Preiskalkulation Bieter 6'!F53,0)+IFERROR('Preiskalkulation Bieter 7'!C53*'Preiskalkulation Bieter 7'!F53,0)+IFERROR('Preiskalkulation Bieter 8'!C53*'Preiskalkulation Bieter 8'!F53,0))/Preisangebot!E10,0)</f>
        <v>0</v>
      </c>
      <c r="F11" s="26">
        <f>IFERROR((Tabelle3[[#This Row],[Phase 1]]*C10+Tabelle3[[#This Row],[Phase 2]]*D10+Tabelle3[[#This Row],[Phase 3]]*E10)/F10, 0)</f>
        <v>0</v>
      </c>
    </row>
    <row r="12" spans="2:6" x14ac:dyDescent="0.25">
      <c r="B12" s="24"/>
      <c r="C12" s="24"/>
      <c r="D12" s="24"/>
      <c r="E12" s="24"/>
      <c r="F12" s="24"/>
    </row>
    <row r="13" spans="2:6" x14ac:dyDescent="0.25">
      <c r="B13" s="24"/>
      <c r="C13" s="24"/>
      <c r="D13" s="24"/>
      <c r="E13" s="24"/>
      <c r="F13" s="24"/>
    </row>
    <row r="14" spans="2:6" x14ac:dyDescent="0.25">
      <c r="B14" s="24"/>
      <c r="C14" s="24"/>
      <c r="D14" s="24"/>
      <c r="E14" s="24"/>
      <c r="F14" s="24"/>
    </row>
    <row r="15" spans="2:6" ht="88.5" customHeight="1" x14ac:dyDescent="0.25">
      <c r="B15" s="30" t="s">
        <v>32</v>
      </c>
      <c r="C15" s="30"/>
      <c r="D15" s="30"/>
      <c r="E15" s="30"/>
      <c r="F15" s="30"/>
    </row>
  </sheetData>
  <sheetProtection sheet="1" objects="1" scenarios="1" selectLockedCells="1"/>
  <mergeCells count="4">
    <mergeCell ref="B1:F1"/>
    <mergeCell ref="B3:F3"/>
    <mergeCell ref="B4:F4"/>
    <mergeCell ref="B15:F15"/>
  </mergeCells>
  <phoneticPr fontId="23" type="noConversion"/>
  <conditionalFormatting sqref="C10">
    <cfRule type="cellIs" dxfId="30" priority="5" operator="lessThan">
      <formula>0</formula>
    </cfRule>
    <cfRule type="cellIs" dxfId="29" priority="6" operator="greaterThan">
      <formula>600000</formula>
    </cfRule>
  </conditionalFormatting>
  <conditionalFormatting sqref="C11:F11">
    <cfRule type="cellIs" dxfId="28" priority="7" operator="lessThan">
      <formula>0.5</formula>
    </cfRule>
  </conditionalFormatting>
  <conditionalFormatting sqref="D10">
    <cfRule type="cellIs" dxfId="27" priority="1" operator="lessThan">
      <formula>0</formula>
    </cfRule>
    <cfRule type="cellIs" dxfId="26" priority="2" operator="greaterThan">
      <formula>2000000</formula>
    </cfRule>
  </conditionalFormatting>
  <conditionalFormatting sqref="E10">
    <cfRule type="cellIs" dxfId="25" priority="3" operator="lessThan">
      <formula>0</formula>
    </cfRule>
    <cfRule type="cellIs" dxfId="24" priority="4" operator="greaterThan">
      <formula>600000</formula>
    </cfRule>
  </conditionalFormatting>
  <pageMargins left="0.25" right="0.25" top="0.75" bottom="0.75" header="0.3" footer="0.3"/>
  <pageSetup paperSize="9" orientation="landscape" r:id="rId1"/>
  <headerFooter>
    <oddHeader xml:space="preserve">&amp;LSchutzklasse: intern
</oddHeader>
  </headerFooter>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57E6-8DCF-4526-A340-B1EFC20B463F}">
  <dimension ref="A3:A6"/>
  <sheetViews>
    <sheetView workbookViewId="0">
      <selection activeCell="B9" sqref="B9"/>
    </sheetView>
  </sheetViews>
  <sheetFormatPr baseColWidth="10" defaultRowHeight="15" x14ac:dyDescent="0.25"/>
  <cols>
    <col min="1" max="1" width="12.7109375" customWidth="1"/>
  </cols>
  <sheetData>
    <row r="3" spans="1:1" x14ac:dyDescent="0.25">
      <c r="A3" t="s">
        <v>26</v>
      </c>
    </row>
    <row r="4" spans="1:1" x14ac:dyDescent="0.25">
      <c r="A4" s="17">
        <v>0</v>
      </c>
    </row>
    <row r="5" spans="1:1" x14ac:dyDescent="0.25">
      <c r="A5" s="17">
        <v>1</v>
      </c>
    </row>
    <row r="6" spans="1:1" x14ac:dyDescent="0.25">
      <c r="A6" s="17"/>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5F4A-710D-4817-BB7A-C3B9AE4AA370}">
  <dimension ref="A1:AF59"/>
  <sheetViews>
    <sheetView showGridLines="0" tabSelected="1" view="pageLayout" zoomScaleNormal="100" zoomScaleSheetLayoutView="80" workbookViewId="0">
      <selection activeCell="G47" sqref="G47"/>
    </sheetView>
  </sheetViews>
  <sheetFormatPr baseColWidth="10" defaultColWidth="11.42578125" defaultRowHeight="12.75" x14ac:dyDescent="0.2"/>
  <cols>
    <col min="1" max="1" width="2.42578125" style="3" customWidth="1"/>
    <col min="2" max="2" width="31.5703125" style="3" customWidth="1"/>
    <col min="3" max="3" width="10.140625" style="3" customWidth="1"/>
    <col min="4" max="4" width="23" style="3" customWidth="1"/>
    <col min="5" max="5" width="13.85546875" style="3" bestFit="1" customWidth="1"/>
    <col min="6" max="6" width="15.140625" style="3" customWidth="1"/>
    <col min="7" max="7" width="29.85546875" style="3" customWidth="1"/>
    <col min="8" max="16384" width="11.42578125" style="3"/>
  </cols>
  <sheetData>
    <row r="1" spans="1:32" ht="18" x14ac:dyDescent="0.25">
      <c r="A1" s="6"/>
      <c r="B1" s="7" t="s">
        <v>8</v>
      </c>
      <c r="C1" s="7"/>
      <c r="D1" s="7"/>
      <c r="E1" s="7"/>
      <c r="F1" s="7"/>
      <c r="G1" s="7"/>
    </row>
    <row r="2" spans="1:32" ht="15" x14ac:dyDescent="0.25">
      <c r="A2" s="6"/>
      <c r="B2" s="8"/>
      <c r="C2" s="8"/>
      <c r="D2" s="8"/>
      <c r="E2" s="8"/>
      <c r="F2" s="8"/>
      <c r="G2" s="8"/>
      <c r="H2"/>
      <c r="I2"/>
      <c r="J2"/>
      <c r="K2"/>
      <c r="L2"/>
      <c r="M2"/>
      <c r="N2"/>
      <c r="O2"/>
      <c r="P2"/>
      <c r="Q2"/>
      <c r="R2"/>
      <c r="S2"/>
      <c r="T2"/>
      <c r="U2"/>
      <c r="V2"/>
      <c r="W2"/>
      <c r="X2"/>
      <c r="Y2"/>
      <c r="Z2"/>
      <c r="AA2"/>
      <c r="AB2"/>
      <c r="AC2"/>
      <c r="AD2"/>
      <c r="AE2"/>
      <c r="AF2"/>
    </row>
    <row r="3" spans="1:32" ht="15" x14ac:dyDescent="0.25">
      <c r="A3" s="6"/>
      <c r="B3" s="28" t="s">
        <v>2</v>
      </c>
      <c r="C3" s="28"/>
      <c r="D3" s="28"/>
      <c r="E3" s="28"/>
      <c r="F3" s="28"/>
      <c r="G3" s="6"/>
      <c r="H3"/>
      <c r="I3"/>
      <c r="J3"/>
      <c r="K3"/>
      <c r="L3"/>
      <c r="M3"/>
      <c r="N3"/>
      <c r="O3"/>
      <c r="P3"/>
      <c r="Q3"/>
      <c r="R3"/>
      <c r="S3"/>
      <c r="T3"/>
      <c r="U3"/>
      <c r="V3"/>
      <c r="W3"/>
      <c r="X3"/>
      <c r="Y3"/>
      <c r="Z3"/>
      <c r="AA3"/>
      <c r="AB3"/>
      <c r="AC3"/>
      <c r="AD3"/>
      <c r="AE3"/>
      <c r="AF3"/>
    </row>
    <row r="4" spans="1:32" ht="119.25" customHeight="1" x14ac:dyDescent="0.25">
      <c r="A4" s="6"/>
      <c r="B4" s="32" t="s">
        <v>29</v>
      </c>
      <c r="C4" s="32"/>
      <c r="D4" s="32"/>
      <c r="E4" s="32"/>
      <c r="F4" s="32"/>
      <c r="G4" s="32"/>
      <c r="H4"/>
      <c r="I4"/>
      <c r="J4"/>
      <c r="K4"/>
      <c r="L4"/>
      <c r="M4"/>
      <c r="N4"/>
      <c r="O4"/>
      <c r="P4"/>
      <c r="Q4"/>
      <c r="R4"/>
      <c r="S4"/>
      <c r="T4"/>
      <c r="U4"/>
      <c r="V4"/>
      <c r="W4"/>
      <c r="X4"/>
      <c r="Y4"/>
      <c r="Z4"/>
      <c r="AA4"/>
      <c r="AB4"/>
      <c r="AC4"/>
      <c r="AD4"/>
      <c r="AE4"/>
      <c r="AF4"/>
    </row>
    <row r="5" spans="1:32" ht="15" x14ac:dyDescent="0.25">
      <c r="A5" s="6"/>
      <c r="B5" s="9"/>
      <c r="C5" s="9"/>
      <c r="D5" s="9"/>
      <c r="E5" s="9"/>
      <c r="F5" s="9"/>
      <c r="G5" s="9"/>
      <c r="H5"/>
      <c r="I5"/>
      <c r="J5"/>
      <c r="K5"/>
      <c r="L5"/>
      <c r="M5"/>
      <c r="N5"/>
      <c r="O5"/>
      <c r="P5"/>
      <c r="Q5"/>
      <c r="R5"/>
      <c r="S5"/>
      <c r="T5"/>
      <c r="U5"/>
      <c r="V5"/>
      <c r="W5"/>
      <c r="X5"/>
      <c r="Y5"/>
      <c r="Z5"/>
      <c r="AA5"/>
      <c r="AB5"/>
      <c r="AC5"/>
      <c r="AD5"/>
      <c r="AE5"/>
      <c r="AF5"/>
    </row>
    <row r="6" spans="1:32" ht="15" x14ac:dyDescent="0.25">
      <c r="A6" s="6"/>
      <c r="B6" s="31"/>
      <c r="C6" s="31"/>
      <c r="D6" s="31"/>
      <c r="E6" s="31"/>
      <c r="F6" s="31"/>
      <c r="G6" s="31"/>
      <c r="H6"/>
      <c r="I6"/>
      <c r="J6"/>
      <c r="K6"/>
      <c r="L6"/>
      <c r="M6"/>
      <c r="N6"/>
      <c r="O6"/>
      <c r="P6"/>
      <c r="Q6"/>
      <c r="R6"/>
      <c r="S6"/>
      <c r="T6"/>
      <c r="U6"/>
      <c r="V6"/>
      <c r="W6"/>
      <c r="X6"/>
      <c r="Y6"/>
      <c r="Z6"/>
      <c r="AA6"/>
      <c r="AB6"/>
      <c r="AC6"/>
      <c r="AD6"/>
      <c r="AE6"/>
      <c r="AF6"/>
    </row>
    <row r="7" spans="1:32" ht="15" x14ac:dyDescent="0.25">
      <c r="A7" s="6"/>
      <c r="B7" s="6" t="s">
        <v>1</v>
      </c>
      <c r="C7" s="10"/>
      <c r="D7" s="6"/>
      <c r="E7" s="6"/>
      <c r="F7" s="6"/>
      <c r="G7" s="6"/>
      <c r="H7"/>
      <c r="I7"/>
      <c r="J7"/>
      <c r="K7"/>
      <c r="L7"/>
      <c r="M7"/>
      <c r="N7"/>
      <c r="O7"/>
      <c r="P7"/>
      <c r="Q7"/>
      <c r="R7"/>
      <c r="S7"/>
      <c r="T7"/>
      <c r="U7"/>
      <c r="V7"/>
      <c r="W7"/>
      <c r="X7"/>
      <c r="Y7"/>
      <c r="Z7"/>
      <c r="AA7"/>
      <c r="AB7"/>
      <c r="AC7"/>
      <c r="AD7"/>
      <c r="AE7"/>
      <c r="AF7"/>
    </row>
    <row r="8" spans="1:32" ht="15" x14ac:dyDescent="0.25">
      <c r="A8" s="6"/>
      <c r="B8" s="6"/>
      <c r="C8" s="6"/>
      <c r="D8" s="6"/>
      <c r="E8" s="6"/>
      <c r="F8" s="6"/>
      <c r="G8" s="6"/>
      <c r="H8"/>
      <c r="I8"/>
      <c r="J8"/>
      <c r="K8"/>
      <c r="L8"/>
      <c r="M8"/>
      <c r="N8"/>
      <c r="O8"/>
      <c r="P8"/>
      <c r="Q8"/>
      <c r="R8"/>
      <c r="S8"/>
      <c r="T8"/>
      <c r="U8"/>
      <c r="V8"/>
      <c r="W8"/>
      <c r="X8"/>
      <c r="Y8"/>
      <c r="Z8"/>
      <c r="AA8"/>
      <c r="AB8"/>
      <c r="AC8"/>
      <c r="AD8"/>
      <c r="AE8"/>
      <c r="AF8"/>
    </row>
    <row r="9" spans="1:32" ht="27.6" customHeight="1" x14ac:dyDescent="0.25">
      <c r="A9" s="6"/>
      <c r="B9" s="6"/>
      <c r="C9" s="6"/>
      <c r="D9" s="6"/>
      <c r="E9" s="6"/>
      <c r="F9" s="6"/>
      <c r="G9" s="6"/>
      <c r="H9"/>
      <c r="I9"/>
      <c r="J9"/>
      <c r="K9"/>
      <c r="L9"/>
      <c r="M9"/>
      <c r="N9"/>
      <c r="O9"/>
      <c r="P9"/>
      <c r="Q9"/>
      <c r="R9"/>
      <c r="S9"/>
      <c r="T9"/>
      <c r="U9"/>
      <c r="V9"/>
      <c r="W9"/>
      <c r="X9"/>
      <c r="Y9"/>
      <c r="Z9"/>
      <c r="AA9"/>
      <c r="AB9"/>
      <c r="AC9"/>
      <c r="AD9"/>
      <c r="AE9"/>
      <c r="AF9"/>
    </row>
    <row r="10" spans="1:32" ht="18" x14ac:dyDescent="0.25">
      <c r="A10" s="6"/>
      <c r="B10" s="11" t="s">
        <v>9</v>
      </c>
      <c r="C10" s="6"/>
      <c r="D10" s="6"/>
      <c r="E10" s="6"/>
      <c r="F10" s="6"/>
      <c r="G10" s="6"/>
      <c r="H10"/>
      <c r="I10"/>
      <c r="J10"/>
      <c r="K10"/>
      <c r="L10"/>
      <c r="M10"/>
      <c r="N10"/>
      <c r="O10"/>
      <c r="P10"/>
      <c r="Q10"/>
      <c r="R10"/>
      <c r="S10"/>
      <c r="T10"/>
      <c r="U10"/>
      <c r="V10"/>
      <c r="W10"/>
      <c r="X10"/>
      <c r="Y10"/>
      <c r="Z10"/>
      <c r="AA10"/>
      <c r="AB10"/>
      <c r="AC10"/>
      <c r="AD10"/>
      <c r="AE10"/>
      <c r="AF10"/>
    </row>
    <row r="11" spans="1:32" ht="18" x14ac:dyDescent="0.25">
      <c r="A11" s="6"/>
      <c r="B11" s="11"/>
      <c r="C11" s="6"/>
      <c r="D11" s="6"/>
      <c r="E11" s="6"/>
      <c r="F11" s="6"/>
      <c r="G11" s="6"/>
      <c r="H11"/>
      <c r="I11"/>
      <c r="J11"/>
      <c r="K11"/>
      <c r="L11"/>
      <c r="M11"/>
      <c r="N11"/>
      <c r="O11"/>
      <c r="P11"/>
      <c r="Q11"/>
      <c r="R11"/>
      <c r="S11"/>
      <c r="T11"/>
      <c r="U11"/>
      <c r="V11"/>
      <c r="W11"/>
      <c r="X11"/>
      <c r="Y11"/>
      <c r="Z11"/>
      <c r="AA11"/>
      <c r="AB11"/>
      <c r="AC11"/>
      <c r="AD11"/>
      <c r="AE11"/>
      <c r="AF11"/>
    </row>
    <row r="12" spans="1:32" ht="15" x14ac:dyDescent="0.25">
      <c r="A12" s="6"/>
      <c r="B12" s="6" t="s">
        <v>12</v>
      </c>
      <c r="C12" s="6" t="s">
        <v>26</v>
      </c>
      <c r="D12" s="6" t="s">
        <v>22</v>
      </c>
      <c r="E12" s="6" t="s">
        <v>21</v>
      </c>
      <c r="F12" s="6" t="s">
        <v>19</v>
      </c>
      <c r="G12" s="6" t="s">
        <v>20</v>
      </c>
      <c r="H12"/>
      <c r="I12"/>
      <c r="J12"/>
      <c r="K12"/>
      <c r="L12"/>
      <c r="M12"/>
      <c r="N12"/>
      <c r="O12"/>
      <c r="P12"/>
      <c r="Q12"/>
      <c r="R12"/>
      <c r="S12"/>
      <c r="T12"/>
      <c r="U12"/>
      <c r="V12"/>
      <c r="W12"/>
      <c r="X12"/>
      <c r="Y12"/>
      <c r="Z12"/>
      <c r="AA12"/>
      <c r="AB12"/>
      <c r="AC12"/>
      <c r="AD12"/>
      <c r="AE12"/>
      <c r="AF12"/>
    </row>
    <row r="13" spans="1:32" ht="15" x14ac:dyDescent="0.25">
      <c r="A13" s="6"/>
      <c r="B13" s="6" t="s">
        <v>13</v>
      </c>
      <c r="C13" s="18">
        <v>0</v>
      </c>
      <c r="D13" s="10">
        <v>0</v>
      </c>
      <c r="E13" s="12">
        <v>0</v>
      </c>
      <c r="F13" s="5">
        <f>Tabelle13[[#This Row],[Einsatz '[h']]]*Tabelle13[[#This Row],[Stundensatz '[€']]]</f>
        <v>0</v>
      </c>
      <c r="G13" s="13"/>
      <c r="H13"/>
      <c r="I13"/>
      <c r="J13"/>
      <c r="K13"/>
      <c r="L13"/>
      <c r="M13"/>
      <c r="N13"/>
      <c r="O13"/>
      <c r="P13"/>
      <c r="Q13"/>
      <c r="R13"/>
      <c r="S13"/>
      <c r="T13"/>
      <c r="U13"/>
      <c r="V13"/>
      <c r="W13"/>
      <c r="X13"/>
      <c r="Y13"/>
      <c r="Z13"/>
      <c r="AA13"/>
      <c r="AB13"/>
      <c r="AC13"/>
      <c r="AD13"/>
      <c r="AE13"/>
      <c r="AF13"/>
    </row>
    <row r="14" spans="1:32" ht="15" x14ac:dyDescent="0.25">
      <c r="A14" s="6"/>
      <c r="B14" s="6" t="s">
        <v>14</v>
      </c>
      <c r="C14" s="18">
        <v>0</v>
      </c>
      <c r="D14" s="10">
        <v>0</v>
      </c>
      <c r="E14" s="12">
        <v>0</v>
      </c>
      <c r="F14" s="5">
        <f>Tabelle13[[#This Row],[Einsatz '[h']]]*Tabelle13[[#This Row],[Stundensatz '[€']]]</f>
        <v>0</v>
      </c>
      <c r="G14" s="13"/>
      <c r="H14"/>
      <c r="I14"/>
      <c r="J14"/>
      <c r="K14"/>
      <c r="L14"/>
      <c r="M14"/>
      <c r="N14"/>
      <c r="O14"/>
      <c r="P14"/>
      <c r="Q14"/>
      <c r="R14"/>
      <c r="S14"/>
      <c r="T14"/>
      <c r="U14"/>
      <c r="V14"/>
      <c r="W14"/>
      <c r="X14"/>
      <c r="Y14"/>
      <c r="Z14"/>
      <c r="AA14"/>
      <c r="AB14"/>
      <c r="AC14"/>
      <c r="AD14"/>
      <c r="AE14"/>
      <c r="AF14"/>
    </row>
    <row r="15" spans="1:32" ht="15" x14ac:dyDescent="0.25">
      <c r="A15" s="6"/>
      <c r="B15" s="6" t="s">
        <v>15</v>
      </c>
      <c r="C15" s="18">
        <v>0</v>
      </c>
      <c r="D15" s="10">
        <v>0</v>
      </c>
      <c r="E15" s="12">
        <v>0</v>
      </c>
      <c r="F15" s="5">
        <f>Tabelle13[[#This Row],[Einsatz '[h']]]*Tabelle13[[#This Row],[Stundensatz '[€']]]</f>
        <v>0</v>
      </c>
      <c r="G15" s="13"/>
      <c r="H15"/>
      <c r="I15"/>
      <c r="J15"/>
      <c r="K15"/>
      <c r="L15"/>
      <c r="M15"/>
      <c r="N15"/>
      <c r="O15"/>
      <c r="P15"/>
      <c r="Q15"/>
      <c r="R15"/>
      <c r="S15"/>
      <c r="T15"/>
      <c r="U15"/>
      <c r="V15"/>
      <c r="W15"/>
      <c r="X15"/>
      <c r="Y15"/>
      <c r="Z15"/>
      <c r="AA15"/>
      <c r="AB15"/>
      <c r="AC15"/>
      <c r="AD15"/>
      <c r="AE15"/>
      <c r="AF15"/>
    </row>
    <row r="16" spans="1:32" ht="15" x14ac:dyDescent="0.25">
      <c r="A16" s="6"/>
      <c r="B16" s="6" t="s">
        <v>16</v>
      </c>
      <c r="C16" s="18">
        <v>0</v>
      </c>
      <c r="D16" s="10">
        <v>0</v>
      </c>
      <c r="E16" s="12">
        <v>0</v>
      </c>
      <c r="F16" s="5">
        <f>Tabelle13[[#This Row],[Einsatz '[h']]]*Tabelle13[[#This Row],[Stundensatz '[€']]]</f>
        <v>0</v>
      </c>
      <c r="G16" s="13"/>
      <c r="H16"/>
      <c r="I16"/>
      <c r="J16"/>
      <c r="K16"/>
      <c r="L16"/>
      <c r="M16"/>
      <c r="N16"/>
      <c r="O16"/>
      <c r="P16"/>
      <c r="Q16"/>
      <c r="R16"/>
      <c r="S16"/>
      <c r="T16"/>
      <c r="U16"/>
      <c r="V16"/>
      <c r="W16"/>
      <c r="X16"/>
      <c r="Y16"/>
      <c r="Z16"/>
      <c r="AA16"/>
      <c r="AB16"/>
      <c r="AC16"/>
      <c r="AD16"/>
      <c r="AE16"/>
      <c r="AF16"/>
    </row>
    <row r="17" spans="1:32" ht="15" x14ac:dyDescent="0.25">
      <c r="A17" s="6"/>
      <c r="B17" s="6" t="s">
        <v>17</v>
      </c>
      <c r="C17" s="18">
        <v>0</v>
      </c>
      <c r="D17" s="10">
        <v>0</v>
      </c>
      <c r="E17" s="12">
        <v>0</v>
      </c>
      <c r="F17" s="5">
        <f>Tabelle13[[#This Row],[Einsatz '[h']]]*Tabelle13[[#This Row],[Stundensatz '[€']]]</f>
        <v>0</v>
      </c>
      <c r="G17" s="13"/>
      <c r="H17"/>
      <c r="I17"/>
      <c r="J17"/>
      <c r="K17"/>
      <c r="L17"/>
      <c r="M17"/>
      <c r="N17"/>
      <c r="O17"/>
      <c r="P17"/>
      <c r="Q17"/>
      <c r="R17"/>
      <c r="S17"/>
      <c r="T17"/>
      <c r="U17"/>
      <c r="V17"/>
      <c r="W17"/>
      <c r="X17"/>
      <c r="Y17"/>
      <c r="Z17"/>
      <c r="AA17"/>
      <c r="AB17"/>
      <c r="AC17"/>
      <c r="AD17"/>
      <c r="AE17"/>
      <c r="AF17"/>
    </row>
    <row r="18" spans="1:32" ht="15" x14ac:dyDescent="0.25">
      <c r="A18" s="6"/>
      <c r="B18" s="6" t="s">
        <v>27</v>
      </c>
      <c r="C18" s="18">
        <v>0</v>
      </c>
      <c r="D18" s="14"/>
      <c r="E18" s="14"/>
      <c r="F18" s="15">
        <v>0</v>
      </c>
      <c r="G18" s="13"/>
      <c r="H18"/>
      <c r="I18"/>
      <c r="J18"/>
      <c r="K18"/>
      <c r="L18"/>
      <c r="M18"/>
      <c r="N18"/>
      <c r="O18"/>
      <c r="P18"/>
      <c r="Q18"/>
      <c r="R18"/>
      <c r="S18"/>
      <c r="T18"/>
      <c r="U18"/>
      <c r="V18"/>
      <c r="W18"/>
      <c r="X18"/>
      <c r="Y18"/>
      <c r="Z18"/>
      <c r="AA18"/>
      <c r="AB18"/>
      <c r="AC18"/>
      <c r="AD18"/>
      <c r="AE18"/>
      <c r="AF18"/>
    </row>
    <row r="19" spans="1:32" ht="15" x14ac:dyDescent="0.25">
      <c r="A19" s="6"/>
      <c r="B19" s="6" t="s">
        <v>0</v>
      </c>
      <c r="C19" s="19">
        <v>0</v>
      </c>
      <c r="D19" s="4"/>
      <c r="E19" s="4"/>
      <c r="F19" s="16">
        <v>0</v>
      </c>
      <c r="G19" s="13"/>
      <c r="H19"/>
      <c r="I19"/>
      <c r="J19"/>
      <c r="K19"/>
      <c r="L19"/>
      <c r="M19"/>
      <c r="N19"/>
      <c r="O19"/>
      <c r="P19"/>
      <c r="Q19"/>
      <c r="R19"/>
      <c r="S19"/>
      <c r="T19"/>
      <c r="U19"/>
      <c r="V19"/>
      <c r="W19"/>
      <c r="X19"/>
      <c r="Y19"/>
      <c r="Z19"/>
      <c r="AA19"/>
      <c r="AB19"/>
      <c r="AC19"/>
      <c r="AD19"/>
      <c r="AE19"/>
      <c r="AF19"/>
    </row>
    <row r="20" spans="1:32" ht="15" x14ac:dyDescent="0.25">
      <c r="A20" s="6"/>
      <c r="B20" s="6" t="s">
        <v>18</v>
      </c>
      <c r="C20" s="19">
        <v>0</v>
      </c>
      <c r="D20" s="4"/>
      <c r="E20" s="4"/>
      <c r="F20" s="16">
        <v>0</v>
      </c>
      <c r="G20" s="13"/>
      <c r="H20"/>
      <c r="I20"/>
      <c r="J20"/>
      <c r="K20"/>
      <c r="L20"/>
      <c r="M20"/>
      <c r="N20"/>
      <c r="O20"/>
      <c r="P20"/>
      <c r="Q20"/>
      <c r="R20"/>
      <c r="S20"/>
      <c r="T20"/>
      <c r="U20"/>
      <c r="V20"/>
      <c r="W20"/>
      <c r="X20"/>
      <c r="Y20"/>
      <c r="Z20"/>
      <c r="AA20"/>
      <c r="AB20"/>
      <c r="AC20"/>
      <c r="AD20"/>
      <c r="AE20"/>
      <c r="AF20"/>
    </row>
    <row r="21" spans="1:32" ht="15" x14ac:dyDescent="0.25">
      <c r="A21" s="6"/>
      <c r="B21" s="6" t="s">
        <v>24</v>
      </c>
      <c r="C21" s="20">
        <f>IFERROR(SUMPRODUCT(F13:F20,C13:C20)/Tabelle13[[#This Row],[Preis '[€']]],0)</f>
        <v>0</v>
      </c>
      <c r="D21" s="4"/>
      <c r="E21" s="4"/>
      <c r="F21" s="5">
        <f>SUM(F13:F20)</f>
        <v>0</v>
      </c>
      <c r="G21" s="4"/>
      <c r="H21"/>
      <c r="I21"/>
      <c r="J21"/>
      <c r="K21"/>
      <c r="L21"/>
      <c r="M21"/>
      <c r="N21"/>
      <c r="O21"/>
      <c r="P21"/>
      <c r="Q21"/>
      <c r="R21"/>
      <c r="S21"/>
      <c r="T21"/>
      <c r="U21"/>
      <c r="V21"/>
      <c r="W21"/>
      <c r="X21"/>
      <c r="Y21"/>
      <c r="Z21"/>
      <c r="AA21"/>
      <c r="AB21"/>
      <c r="AC21"/>
      <c r="AD21"/>
      <c r="AE21"/>
      <c r="AF21"/>
    </row>
    <row r="22" spans="1:32" ht="15" x14ac:dyDescent="0.25">
      <c r="A22" s="6"/>
      <c r="B22" s="6" t="s">
        <v>25</v>
      </c>
      <c r="C22" s="20">
        <f>C21</f>
        <v>0</v>
      </c>
      <c r="D22" s="4"/>
      <c r="E22" s="4"/>
      <c r="F22" s="5">
        <f>F21*(1.19)</f>
        <v>0</v>
      </c>
      <c r="G22" s="4"/>
      <c r="H22"/>
      <c r="I22"/>
      <c r="J22"/>
      <c r="K22"/>
      <c r="L22"/>
      <c r="M22"/>
      <c r="N22"/>
      <c r="O22"/>
      <c r="P22"/>
      <c r="Q22"/>
      <c r="R22"/>
      <c r="S22"/>
      <c r="T22"/>
      <c r="U22"/>
      <c r="V22"/>
      <c r="W22"/>
      <c r="X22"/>
      <c r="Y22"/>
      <c r="Z22"/>
      <c r="AA22"/>
      <c r="AB22"/>
      <c r="AC22"/>
      <c r="AD22"/>
      <c r="AE22"/>
      <c r="AF22"/>
    </row>
    <row r="23" spans="1:32" ht="15" x14ac:dyDescent="0.25">
      <c r="A23" s="6"/>
      <c r="B23" s="6"/>
      <c r="C23" s="6"/>
      <c r="D23" s="6"/>
      <c r="E23" s="6"/>
      <c r="F23" s="6"/>
      <c r="G23" s="6"/>
      <c r="H23"/>
      <c r="I23"/>
      <c r="J23"/>
      <c r="K23"/>
      <c r="L23"/>
      <c r="M23"/>
      <c r="N23"/>
      <c r="O23"/>
      <c r="P23"/>
      <c r="Q23"/>
      <c r="R23"/>
      <c r="S23"/>
      <c r="T23"/>
      <c r="U23"/>
      <c r="V23"/>
      <c r="W23"/>
      <c r="X23"/>
      <c r="Y23"/>
      <c r="Z23"/>
      <c r="AA23"/>
      <c r="AB23"/>
      <c r="AC23"/>
      <c r="AD23"/>
      <c r="AE23"/>
      <c r="AF23"/>
    </row>
    <row r="24" spans="1:32" ht="27" customHeight="1" x14ac:dyDescent="0.25">
      <c r="A24" s="6"/>
      <c r="B24" s="6"/>
      <c r="C24" s="6"/>
      <c r="D24" s="6"/>
      <c r="E24" s="6"/>
      <c r="F24" s="6"/>
      <c r="G24" s="6"/>
      <c r="H24"/>
      <c r="I24"/>
      <c r="J24"/>
      <c r="K24"/>
      <c r="L24"/>
      <c r="M24"/>
      <c r="N24"/>
      <c r="O24"/>
      <c r="P24"/>
      <c r="Q24"/>
      <c r="R24"/>
      <c r="S24"/>
      <c r="T24"/>
      <c r="U24"/>
      <c r="V24"/>
      <c r="W24"/>
      <c r="X24"/>
      <c r="Y24"/>
      <c r="Z24"/>
      <c r="AA24"/>
      <c r="AB24"/>
      <c r="AC24"/>
      <c r="AD24"/>
      <c r="AE24"/>
      <c r="AF24"/>
    </row>
    <row r="25" spans="1:32" ht="18" x14ac:dyDescent="0.25">
      <c r="A25" s="6"/>
      <c r="B25" s="11" t="s">
        <v>10</v>
      </c>
      <c r="C25" s="6"/>
      <c r="D25" s="6"/>
      <c r="E25" s="6"/>
      <c r="F25" s="6"/>
      <c r="G25" s="6"/>
    </row>
    <row r="26" spans="1:32" ht="18" x14ac:dyDescent="0.25">
      <c r="A26" s="6"/>
      <c r="B26" s="11"/>
      <c r="C26" s="6"/>
      <c r="D26" s="6"/>
      <c r="E26" s="6"/>
      <c r="F26" s="6"/>
      <c r="G26" s="6"/>
    </row>
    <row r="27" spans="1:32" x14ac:dyDescent="0.2">
      <c r="A27" s="6"/>
      <c r="B27" s="6" t="s">
        <v>12</v>
      </c>
      <c r="C27" s="6" t="s">
        <v>26</v>
      </c>
      <c r="D27" s="6" t="s">
        <v>22</v>
      </c>
      <c r="E27" s="6" t="s">
        <v>21</v>
      </c>
      <c r="F27" s="6" t="s">
        <v>19</v>
      </c>
      <c r="G27" s="6" t="s">
        <v>20</v>
      </c>
    </row>
    <row r="28" spans="1:32" x14ac:dyDescent="0.2">
      <c r="A28" s="6"/>
      <c r="B28" s="6" t="s">
        <v>13</v>
      </c>
      <c r="C28" s="18">
        <v>0</v>
      </c>
      <c r="D28" s="10">
        <v>0</v>
      </c>
      <c r="E28" s="12">
        <v>0</v>
      </c>
      <c r="F28" s="5">
        <f>Tabelle136[[#This Row],[Einsatz '[h']]]*Tabelle136[[#This Row],[Stundensatz '[€']]]</f>
        <v>0</v>
      </c>
      <c r="G28" s="13"/>
    </row>
    <row r="29" spans="1:32" x14ac:dyDescent="0.2">
      <c r="A29" s="6"/>
      <c r="B29" s="6" t="s">
        <v>14</v>
      </c>
      <c r="C29" s="18">
        <v>0</v>
      </c>
      <c r="D29" s="10">
        <v>0</v>
      </c>
      <c r="E29" s="12">
        <v>0</v>
      </c>
      <c r="F29" s="5">
        <f>Tabelle136[[#This Row],[Einsatz '[h']]]*Tabelle136[[#This Row],[Stundensatz '[€']]]</f>
        <v>0</v>
      </c>
      <c r="G29" s="13"/>
    </row>
    <row r="30" spans="1:32" x14ac:dyDescent="0.2">
      <c r="A30" s="6"/>
      <c r="B30" s="6" t="s">
        <v>15</v>
      </c>
      <c r="C30" s="18">
        <v>0</v>
      </c>
      <c r="D30" s="10">
        <v>0</v>
      </c>
      <c r="E30" s="12">
        <v>0</v>
      </c>
      <c r="F30" s="5">
        <f>Tabelle136[[#This Row],[Einsatz '[h']]]*Tabelle136[[#This Row],[Stundensatz '[€']]]</f>
        <v>0</v>
      </c>
      <c r="G30" s="13"/>
    </row>
    <row r="31" spans="1:32" x14ac:dyDescent="0.2">
      <c r="A31" s="6"/>
      <c r="B31" s="6" t="s">
        <v>16</v>
      </c>
      <c r="C31" s="18">
        <v>0</v>
      </c>
      <c r="D31" s="10">
        <v>0</v>
      </c>
      <c r="E31" s="12">
        <v>0</v>
      </c>
      <c r="F31" s="5">
        <f>Tabelle136[[#This Row],[Einsatz '[h']]]*Tabelle136[[#This Row],[Stundensatz '[€']]]</f>
        <v>0</v>
      </c>
      <c r="G31" s="13"/>
    </row>
    <row r="32" spans="1:32" x14ac:dyDescent="0.2">
      <c r="A32" s="6"/>
      <c r="B32" s="6" t="s">
        <v>17</v>
      </c>
      <c r="C32" s="18">
        <v>0</v>
      </c>
      <c r="D32" s="10">
        <v>0</v>
      </c>
      <c r="E32" s="12">
        <v>0</v>
      </c>
      <c r="F32" s="5">
        <f>Tabelle136[[#This Row],[Einsatz '[h']]]*Tabelle136[[#This Row],[Stundensatz '[€']]]</f>
        <v>0</v>
      </c>
      <c r="G32" s="13"/>
    </row>
    <row r="33" spans="1:7" x14ac:dyDescent="0.2">
      <c r="A33" s="6"/>
      <c r="B33" s="6" t="s">
        <v>27</v>
      </c>
      <c r="C33" s="18">
        <v>0</v>
      </c>
      <c r="D33" s="14"/>
      <c r="E33" s="14"/>
      <c r="F33" s="15">
        <v>0</v>
      </c>
      <c r="G33" s="13"/>
    </row>
    <row r="34" spans="1:7" x14ac:dyDescent="0.2">
      <c r="A34" s="6"/>
      <c r="B34" s="6" t="s">
        <v>0</v>
      </c>
      <c r="C34" s="19">
        <v>0</v>
      </c>
      <c r="D34" s="4"/>
      <c r="E34" s="4"/>
      <c r="F34" s="16">
        <v>0</v>
      </c>
      <c r="G34" s="13"/>
    </row>
    <row r="35" spans="1:7" x14ac:dyDescent="0.2">
      <c r="A35" s="6"/>
      <c r="B35" s="6" t="s">
        <v>18</v>
      </c>
      <c r="C35" s="19">
        <v>0</v>
      </c>
      <c r="D35" s="4"/>
      <c r="E35" s="4"/>
      <c r="F35" s="16">
        <v>0</v>
      </c>
      <c r="G35" s="13"/>
    </row>
    <row r="36" spans="1:7" x14ac:dyDescent="0.2">
      <c r="A36" s="6"/>
      <c r="B36" s="6" t="s">
        <v>24</v>
      </c>
      <c r="C36" s="20">
        <f>IFERROR(SUMPRODUCT(F28:F35,C28:C35)/Tabelle136[[#This Row],[Preis '[€']]],0)</f>
        <v>0</v>
      </c>
      <c r="D36" s="4"/>
      <c r="E36" s="4"/>
      <c r="F36" s="5">
        <f>SUM(F28:F35)</f>
        <v>0</v>
      </c>
      <c r="G36" s="4"/>
    </row>
    <row r="37" spans="1:7" x14ac:dyDescent="0.2">
      <c r="A37" s="6"/>
      <c r="B37" s="6" t="s">
        <v>25</v>
      </c>
      <c r="C37" s="20">
        <f>C36</f>
        <v>0</v>
      </c>
      <c r="D37" s="4"/>
      <c r="E37" s="4"/>
      <c r="F37" s="5">
        <f>F36*(1.19)</f>
        <v>0</v>
      </c>
      <c r="G37" s="4"/>
    </row>
    <row r="38" spans="1:7" ht="15" x14ac:dyDescent="0.25">
      <c r="A38" s="6"/>
      <c r="B38"/>
      <c r="C38"/>
      <c r="D38"/>
      <c r="E38"/>
      <c r="F38"/>
      <c r="G38"/>
    </row>
    <row r="39" spans="1:7" x14ac:dyDescent="0.2">
      <c r="A39" s="6"/>
      <c r="B39" s="6"/>
      <c r="C39" s="6"/>
      <c r="D39" s="6"/>
      <c r="E39" s="6"/>
      <c r="F39" s="6"/>
      <c r="G39" s="6"/>
    </row>
    <row r="40" spans="1:7" x14ac:dyDescent="0.2">
      <c r="A40" s="6"/>
      <c r="B40" s="6"/>
      <c r="C40" s="6"/>
      <c r="D40" s="6"/>
      <c r="E40" s="6"/>
      <c r="F40" s="6"/>
      <c r="G40" s="6"/>
    </row>
    <row r="41" spans="1:7" ht="18" x14ac:dyDescent="0.25">
      <c r="A41" s="6"/>
      <c r="B41" s="11" t="s">
        <v>11</v>
      </c>
      <c r="C41" s="6"/>
      <c r="D41" s="6"/>
      <c r="E41" s="6"/>
      <c r="F41" s="6"/>
      <c r="G41" s="6"/>
    </row>
    <row r="42" spans="1:7" ht="18" x14ac:dyDescent="0.25">
      <c r="A42" s="6"/>
      <c r="B42" s="11"/>
      <c r="C42" s="6"/>
      <c r="D42" s="6"/>
      <c r="E42" s="6"/>
      <c r="F42" s="6"/>
      <c r="G42" s="6"/>
    </row>
    <row r="43" spans="1:7" ht="15" x14ac:dyDescent="0.25">
      <c r="A43"/>
      <c r="B43" s="6" t="s">
        <v>12</v>
      </c>
      <c r="C43" s="6" t="s">
        <v>26</v>
      </c>
      <c r="D43" s="6" t="s">
        <v>22</v>
      </c>
      <c r="E43" s="6" t="s">
        <v>21</v>
      </c>
      <c r="F43" s="6" t="s">
        <v>19</v>
      </c>
      <c r="G43" s="6" t="s">
        <v>20</v>
      </c>
    </row>
    <row r="44" spans="1:7" ht="15" x14ac:dyDescent="0.25">
      <c r="A44"/>
      <c r="B44" s="6" t="s">
        <v>13</v>
      </c>
      <c r="C44" s="18">
        <v>0</v>
      </c>
      <c r="D44" s="10">
        <v>0</v>
      </c>
      <c r="E44" s="12">
        <v>0</v>
      </c>
      <c r="F44" s="5">
        <f>Tabelle137[[#This Row],[Einsatz '[h']]]*Tabelle137[[#This Row],[Stundensatz '[€']]]</f>
        <v>0</v>
      </c>
      <c r="G44" s="13"/>
    </row>
    <row r="45" spans="1:7" ht="15" x14ac:dyDescent="0.25">
      <c r="A45"/>
      <c r="B45" s="6" t="s">
        <v>14</v>
      </c>
      <c r="C45" s="18">
        <v>0</v>
      </c>
      <c r="D45" s="10">
        <v>0</v>
      </c>
      <c r="E45" s="12">
        <v>0</v>
      </c>
      <c r="F45" s="5">
        <f>Tabelle137[[#This Row],[Einsatz '[h']]]*Tabelle137[[#This Row],[Stundensatz '[€']]]</f>
        <v>0</v>
      </c>
      <c r="G45" s="13"/>
    </row>
    <row r="46" spans="1:7" ht="15" x14ac:dyDescent="0.25">
      <c r="A46"/>
      <c r="B46" s="6" t="s">
        <v>15</v>
      </c>
      <c r="C46" s="18">
        <v>0</v>
      </c>
      <c r="D46" s="10">
        <v>0</v>
      </c>
      <c r="E46" s="12">
        <v>0</v>
      </c>
      <c r="F46" s="5">
        <f>Tabelle137[[#This Row],[Einsatz '[h']]]*Tabelle137[[#This Row],[Stundensatz '[€']]]</f>
        <v>0</v>
      </c>
      <c r="G46" s="13"/>
    </row>
    <row r="47" spans="1:7" ht="15" x14ac:dyDescent="0.25">
      <c r="A47"/>
      <c r="B47" s="6" t="s">
        <v>16</v>
      </c>
      <c r="C47" s="18">
        <v>0</v>
      </c>
      <c r="D47" s="10">
        <v>0</v>
      </c>
      <c r="E47" s="12">
        <v>0</v>
      </c>
      <c r="F47" s="5">
        <f>Tabelle137[[#This Row],[Einsatz '[h']]]*Tabelle137[[#This Row],[Stundensatz '[€']]]</f>
        <v>0</v>
      </c>
      <c r="G47" s="13"/>
    </row>
    <row r="48" spans="1:7" ht="15" x14ac:dyDescent="0.25">
      <c r="A48"/>
      <c r="B48" s="6" t="s">
        <v>17</v>
      </c>
      <c r="C48" s="18">
        <v>0</v>
      </c>
      <c r="D48" s="10">
        <v>0</v>
      </c>
      <c r="E48" s="12">
        <v>0</v>
      </c>
      <c r="F48" s="5">
        <f>Tabelle137[[#This Row],[Einsatz '[h']]]*Tabelle137[[#This Row],[Stundensatz '[€']]]</f>
        <v>0</v>
      </c>
      <c r="G48" s="13"/>
    </row>
    <row r="49" spans="1:7" ht="15" x14ac:dyDescent="0.25">
      <c r="A49"/>
      <c r="B49" s="6" t="s">
        <v>27</v>
      </c>
      <c r="C49" s="18">
        <v>0</v>
      </c>
      <c r="D49" s="14"/>
      <c r="E49" s="14"/>
      <c r="F49" s="15">
        <v>0</v>
      </c>
      <c r="G49" s="13"/>
    </row>
    <row r="50" spans="1:7" ht="15" x14ac:dyDescent="0.25">
      <c r="A50"/>
      <c r="B50" s="6" t="s">
        <v>0</v>
      </c>
      <c r="C50" s="19">
        <v>0</v>
      </c>
      <c r="D50" s="4"/>
      <c r="E50" s="4"/>
      <c r="F50" s="16">
        <v>0</v>
      </c>
      <c r="G50" s="13"/>
    </row>
    <row r="51" spans="1:7" ht="15" x14ac:dyDescent="0.25">
      <c r="A51"/>
      <c r="B51" s="6" t="s">
        <v>18</v>
      </c>
      <c r="C51" s="19">
        <v>0</v>
      </c>
      <c r="D51" s="4"/>
      <c r="E51" s="4"/>
      <c r="F51" s="16">
        <v>0</v>
      </c>
      <c r="G51" s="13"/>
    </row>
    <row r="52" spans="1:7" ht="15" x14ac:dyDescent="0.25">
      <c r="A52"/>
      <c r="B52" s="6" t="s">
        <v>24</v>
      </c>
      <c r="C52" s="20">
        <f>IFERROR(SUMPRODUCT(F44:F51,C44:C51)/Tabelle137[[#This Row],[Preis '[€']]],0)</f>
        <v>0</v>
      </c>
      <c r="D52" s="4"/>
      <c r="E52" s="4"/>
      <c r="F52" s="5">
        <f>SUM(F44:F51)</f>
        <v>0</v>
      </c>
      <c r="G52" s="4"/>
    </row>
    <row r="53" spans="1:7" ht="15" x14ac:dyDescent="0.25">
      <c r="A53"/>
      <c r="B53" s="6" t="s">
        <v>25</v>
      </c>
      <c r="C53" s="20">
        <f>C52</f>
        <v>0</v>
      </c>
      <c r="D53" s="4"/>
      <c r="E53" s="4"/>
      <c r="F53" s="5">
        <f>F52*(1.19)</f>
        <v>0</v>
      </c>
      <c r="G53" s="4"/>
    </row>
    <row r="54" spans="1:7" ht="15" x14ac:dyDescent="0.25">
      <c r="A54"/>
      <c r="B54"/>
      <c r="C54"/>
      <c r="D54"/>
      <c r="E54"/>
      <c r="F54"/>
      <c r="G54"/>
    </row>
    <row r="55" spans="1:7" ht="15" x14ac:dyDescent="0.25">
      <c r="A55"/>
      <c r="B55"/>
      <c r="C55"/>
      <c r="D55"/>
      <c r="E55"/>
      <c r="F55"/>
      <c r="G55"/>
    </row>
    <row r="56" spans="1:7" ht="15" x14ac:dyDescent="0.25">
      <c r="A56"/>
      <c r="B56"/>
      <c r="C56"/>
      <c r="D56"/>
      <c r="E56"/>
      <c r="F56"/>
      <c r="G56"/>
    </row>
    <row r="57" spans="1:7" x14ac:dyDescent="0.2">
      <c r="A57" s="6"/>
      <c r="B57" s="6"/>
      <c r="C57" s="6"/>
      <c r="D57" s="6"/>
      <c r="E57" s="6"/>
      <c r="F57" s="6"/>
      <c r="G57" s="6"/>
    </row>
    <row r="58" spans="1:7" x14ac:dyDescent="0.2">
      <c r="A58" s="6"/>
      <c r="B58" s="6"/>
      <c r="C58" s="6"/>
      <c r="D58" s="6"/>
      <c r="E58" s="6"/>
      <c r="F58" s="6"/>
      <c r="G58" s="6"/>
    </row>
    <row r="59" spans="1:7" x14ac:dyDescent="0.2">
      <c r="A59" s="6"/>
      <c r="B59" s="6"/>
      <c r="C59" s="6"/>
      <c r="D59" s="6"/>
      <c r="E59" s="6"/>
      <c r="F59" s="6"/>
      <c r="G59" s="6"/>
    </row>
  </sheetData>
  <sheetProtection sheet="1" objects="1" scenarios="1" selectLockedCells="1"/>
  <mergeCells count="3">
    <mergeCell ref="B6:G6"/>
    <mergeCell ref="B3:F3"/>
    <mergeCell ref="B4:G4"/>
  </mergeCells>
  <conditionalFormatting sqref="C21:C22">
    <cfRule type="cellIs" dxfId="23" priority="5" operator="lessThan">
      <formula>0.5</formula>
    </cfRule>
  </conditionalFormatting>
  <conditionalFormatting sqref="C36:C37">
    <cfRule type="cellIs" dxfId="22" priority="4" operator="lessThan">
      <formula>0.5</formula>
    </cfRule>
  </conditionalFormatting>
  <conditionalFormatting sqref="C52:C53">
    <cfRule type="cellIs" dxfId="21" priority="3" operator="lessThan">
      <formula>0.5</formula>
    </cfRule>
  </conditionalFormatting>
  <pageMargins left="0.25" right="0.25" top="0.75" bottom="0.75" header="0.3" footer="0.3"/>
  <pageSetup paperSize="9" orientation="landscape" horizontalDpi="4294967293" r:id="rId1"/>
  <headerFooter>
    <oddHeader>&amp;LSchutzklasse: Intern</oddHeader>
  </headerFooter>
  <tableParts count="4">
    <tablePart r:id="rId2"/>
    <tablePart r:id="rId3"/>
    <tablePart r:id="rId4"/>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C0FC43D2-8352-4945-AF17-AA29693FC3C0}">
          <x14:formula1>
            <xm:f>Feldauswahl!$A$4:$A$5</xm:f>
          </x14:formula1>
          <xm:sqref>C13:C17 C28:C32 C44:C48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CBBC9-F280-4E43-A443-8015950250C1}">
  <dimension ref="A1:AF59"/>
  <sheetViews>
    <sheetView showGridLines="0" view="pageLayout" topLeftCell="A25" zoomScaleNormal="100" zoomScaleSheetLayoutView="80" workbookViewId="0">
      <selection activeCell="G46" sqref="G46"/>
    </sheetView>
  </sheetViews>
  <sheetFormatPr baseColWidth="10" defaultColWidth="11.42578125" defaultRowHeight="12.75" x14ac:dyDescent="0.2"/>
  <cols>
    <col min="1" max="1" width="2.42578125" style="3" customWidth="1"/>
    <col min="2" max="2" width="31.5703125" style="3" customWidth="1"/>
    <col min="3" max="3" width="10.140625" style="3" customWidth="1"/>
    <col min="4" max="4" width="23" style="3" customWidth="1"/>
    <col min="5" max="5" width="13.85546875" style="3" bestFit="1" customWidth="1"/>
    <col min="6" max="6" width="15.140625" style="3" customWidth="1"/>
    <col min="7" max="7" width="29.85546875" style="3" customWidth="1"/>
    <col min="8" max="16384" width="11.42578125" style="3"/>
  </cols>
  <sheetData>
    <row r="1" spans="1:32" ht="18" x14ac:dyDescent="0.25">
      <c r="A1" s="6"/>
      <c r="B1" s="7" t="s">
        <v>8</v>
      </c>
      <c r="C1" s="7"/>
      <c r="D1" s="7"/>
      <c r="E1" s="7"/>
      <c r="F1" s="7"/>
      <c r="G1" s="7"/>
    </row>
    <row r="2" spans="1:32" ht="15" x14ac:dyDescent="0.25">
      <c r="A2" s="6"/>
      <c r="B2" s="8"/>
      <c r="C2" s="8"/>
      <c r="D2" s="8"/>
      <c r="E2" s="8"/>
      <c r="F2" s="8"/>
      <c r="G2" s="8"/>
      <c r="H2"/>
      <c r="I2"/>
      <c r="J2"/>
      <c r="K2"/>
      <c r="L2"/>
      <c r="M2"/>
      <c r="N2"/>
      <c r="O2"/>
      <c r="P2"/>
      <c r="Q2"/>
      <c r="R2"/>
      <c r="S2"/>
      <c r="T2"/>
      <c r="U2"/>
      <c r="V2"/>
      <c r="W2"/>
      <c r="X2"/>
      <c r="Y2"/>
      <c r="Z2"/>
      <c r="AA2"/>
      <c r="AB2"/>
      <c r="AC2"/>
      <c r="AD2"/>
      <c r="AE2"/>
      <c r="AF2"/>
    </row>
    <row r="3" spans="1:32" ht="15" x14ac:dyDescent="0.25">
      <c r="A3" s="6"/>
      <c r="B3" s="28" t="s">
        <v>2</v>
      </c>
      <c r="C3" s="28"/>
      <c r="D3" s="28"/>
      <c r="E3" s="28"/>
      <c r="F3" s="28"/>
      <c r="G3" s="6"/>
      <c r="H3"/>
      <c r="I3"/>
      <c r="J3"/>
      <c r="K3"/>
      <c r="L3"/>
      <c r="M3"/>
      <c r="N3"/>
      <c r="O3"/>
      <c r="P3"/>
      <c r="Q3"/>
      <c r="R3"/>
      <c r="S3"/>
      <c r="T3"/>
      <c r="U3"/>
      <c r="V3"/>
      <c r="W3"/>
      <c r="X3"/>
      <c r="Y3"/>
      <c r="Z3"/>
      <c r="AA3"/>
      <c r="AB3"/>
      <c r="AC3"/>
      <c r="AD3"/>
      <c r="AE3"/>
      <c r="AF3"/>
    </row>
    <row r="4" spans="1:32" ht="116.25" customHeight="1" x14ac:dyDescent="0.25">
      <c r="A4" s="6"/>
      <c r="B4" s="32" t="s">
        <v>29</v>
      </c>
      <c r="C4" s="32"/>
      <c r="D4" s="32"/>
      <c r="E4" s="32"/>
      <c r="F4" s="32"/>
      <c r="G4" s="32"/>
      <c r="H4"/>
      <c r="I4"/>
      <c r="J4"/>
      <c r="K4"/>
      <c r="L4"/>
      <c r="M4"/>
      <c r="N4"/>
      <c r="O4"/>
      <c r="P4"/>
      <c r="Q4"/>
      <c r="R4"/>
      <c r="S4"/>
      <c r="T4"/>
      <c r="U4"/>
      <c r="V4"/>
      <c r="W4"/>
      <c r="X4"/>
      <c r="Y4"/>
      <c r="Z4"/>
      <c r="AA4"/>
      <c r="AB4"/>
      <c r="AC4"/>
      <c r="AD4"/>
      <c r="AE4"/>
      <c r="AF4"/>
    </row>
    <row r="5" spans="1:32" ht="15" x14ac:dyDescent="0.25">
      <c r="A5" s="6"/>
      <c r="B5" s="21"/>
      <c r="C5" s="21"/>
      <c r="D5" s="21"/>
      <c r="E5" s="21"/>
      <c r="F5" s="21"/>
      <c r="G5" s="21"/>
      <c r="H5"/>
      <c r="I5"/>
      <c r="J5"/>
      <c r="K5"/>
      <c r="L5"/>
      <c r="M5"/>
      <c r="N5"/>
      <c r="O5"/>
      <c r="P5"/>
      <c r="Q5"/>
      <c r="R5"/>
      <c r="S5"/>
      <c r="T5"/>
      <c r="U5"/>
      <c r="V5"/>
      <c r="W5"/>
      <c r="X5"/>
      <c r="Y5"/>
      <c r="Z5"/>
      <c r="AA5"/>
      <c r="AB5"/>
      <c r="AC5"/>
      <c r="AD5"/>
      <c r="AE5"/>
      <c r="AF5"/>
    </row>
    <row r="6" spans="1:32" ht="15" x14ac:dyDescent="0.25">
      <c r="A6" s="6"/>
      <c r="B6" s="31"/>
      <c r="C6" s="31"/>
      <c r="D6" s="31"/>
      <c r="E6" s="31"/>
      <c r="F6" s="31"/>
      <c r="G6" s="31"/>
      <c r="H6"/>
      <c r="I6"/>
      <c r="J6"/>
      <c r="K6"/>
      <c r="L6"/>
      <c r="M6"/>
      <c r="N6"/>
      <c r="O6"/>
      <c r="P6"/>
      <c r="Q6"/>
      <c r="R6"/>
      <c r="S6"/>
      <c r="T6"/>
      <c r="U6"/>
      <c r="V6"/>
      <c r="W6"/>
      <c r="X6"/>
      <c r="Y6"/>
      <c r="Z6"/>
      <c r="AA6"/>
      <c r="AB6"/>
      <c r="AC6"/>
      <c r="AD6"/>
      <c r="AE6"/>
      <c r="AF6"/>
    </row>
    <row r="7" spans="1:32" ht="15" x14ac:dyDescent="0.25">
      <c r="A7" s="6"/>
      <c r="B7" s="6" t="s">
        <v>1</v>
      </c>
      <c r="C7" s="10"/>
      <c r="D7" s="6"/>
      <c r="E7" s="6"/>
      <c r="F7" s="6"/>
      <c r="G7" s="6"/>
      <c r="H7"/>
      <c r="I7"/>
      <c r="J7"/>
      <c r="K7"/>
      <c r="L7"/>
      <c r="M7"/>
      <c r="N7"/>
      <c r="O7"/>
      <c r="P7"/>
      <c r="Q7"/>
      <c r="R7"/>
      <c r="S7"/>
      <c r="T7"/>
      <c r="U7"/>
      <c r="V7"/>
      <c r="W7"/>
      <c r="X7"/>
      <c r="Y7"/>
      <c r="Z7"/>
      <c r="AA7"/>
      <c r="AB7"/>
      <c r="AC7"/>
      <c r="AD7"/>
      <c r="AE7"/>
      <c r="AF7"/>
    </row>
    <row r="8" spans="1:32" ht="15" x14ac:dyDescent="0.25">
      <c r="A8" s="6"/>
      <c r="B8" s="6"/>
      <c r="C8" s="6"/>
      <c r="D8" s="6"/>
      <c r="E8" s="6"/>
      <c r="F8" s="6"/>
      <c r="G8" s="6"/>
      <c r="H8"/>
      <c r="I8"/>
      <c r="J8"/>
      <c r="K8"/>
      <c r="L8"/>
      <c r="M8"/>
      <c r="N8"/>
      <c r="O8"/>
      <c r="P8"/>
      <c r="Q8"/>
      <c r="R8"/>
      <c r="S8"/>
      <c r="T8"/>
      <c r="U8"/>
      <c r="V8"/>
      <c r="W8"/>
      <c r="X8"/>
      <c r="Y8"/>
      <c r="Z8"/>
      <c r="AA8"/>
      <c r="AB8"/>
      <c r="AC8"/>
      <c r="AD8"/>
      <c r="AE8"/>
      <c r="AF8"/>
    </row>
    <row r="9" spans="1:32" ht="27.6" customHeight="1" x14ac:dyDescent="0.25">
      <c r="A9" s="6"/>
      <c r="B9" s="6"/>
      <c r="C9" s="6"/>
      <c r="D9" s="6"/>
      <c r="E9" s="6"/>
      <c r="F9" s="6"/>
      <c r="G9" s="6"/>
      <c r="H9"/>
      <c r="I9"/>
      <c r="J9"/>
      <c r="K9"/>
      <c r="L9"/>
      <c r="M9"/>
      <c r="N9"/>
      <c r="O9"/>
      <c r="P9"/>
      <c r="Q9"/>
      <c r="R9"/>
      <c r="S9"/>
      <c r="T9"/>
      <c r="U9"/>
      <c r="V9"/>
      <c r="W9"/>
      <c r="X9"/>
      <c r="Y9"/>
      <c r="Z9"/>
      <c r="AA9"/>
      <c r="AB9"/>
      <c r="AC9"/>
      <c r="AD9"/>
      <c r="AE9"/>
      <c r="AF9"/>
    </row>
    <row r="10" spans="1:32" ht="18" x14ac:dyDescent="0.25">
      <c r="A10" s="6"/>
      <c r="B10" s="11" t="s">
        <v>9</v>
      </c>
      <c r="C10" s="6"/>
      <c r="D10" s="6"/>
      <c r="E10" s="6"/>
      <c r="F10" s="6"/>
      <c r="G10" s="6"/>
      <c r="H10"/>
      <c r="I10"/>
      <c r="J10"/>
      <c r="K10"/>
      <c r="L10"/>
      <c r="M10"/>
      <c r="N10"/>
      <c r="O10"/>
      <c r="P10"/>
      <c r="Q10"/>
      <c r="R10"/>
      <c r="S10"/>
      <c r="T10"/>
      <c r="U10"/>
      <c r="V10"/>
      <c r="W10"/>
      <c r="X10"/>
      <c r="Y10"/>
      <c r="Z10"/>
      <c r="AA10"/>
      <c r="AB10"/>
      <c r="AC10"/>
      <c r="AD10"/>
      <c r="AE10"/>
      <c r="AF10"/>
    </row>
    <row r="11" spans="1:32" ht="18" x14ac:dyDescent="0.25">
      <c r="A11" s="6"/>
      <c r="B11" s="11"/>
      <c r="C11" s="6"/>
      <c r="D11" s="6"/>
      <c r="E11" s="6"/>
      <c r="F11" s="6"/>
      <c r="G11" s="6"/>
      <c r="H11"/>
      <c r="I11"/>
      <c r="J11"/>
      <c r="K11"/>
      <c r="L11"/>
      <c r="M11"/>
      <c r="N11"/>
      <c r="O11"/>
      <c r="P11"/>
      <c r="Q11"/>
      <c r="R11"/>
      <c r="S11"/>
      <c r="T11"/>
      <c r="U11"/>
      <c r="V11"/>
      <c r="W11"/>
      <c r="X11"/>
      <c r="Y11"/>
      <c r="Z11"/>
      <c r="AA11"/>
      <c r="AB11"/>
      <c r="AC11"/>
      <c r="AD11"/>
      <c r="AE11"/>
      <c r="AF11"/>
    </row>
    <row r="12" spans="1:32" ht="15" x14ac:dyDescent="0.25">
      <c r="A12" s="6"/>
      <c r="B12" s="6" t="s">
        <v>12</v>
      </c>
      <c r="C12" s="6" t="s">
        <v>26</v>
      </c>
      <c r="D12" s="6" t="s">
        <v>22</v>
      </c>
      <c r="E12" s="6" t="s">
        <v>21</v>
      </c>
      <c r="F12" s="6" t="s">
        <v>19</v>
      </c>
      <c r="G12" s="6" t="s">
        <v>20</v>
      </c>
      <c r="H12"/>
      <c r="I12"/>
      <c r="J12"/>
      <c r="K12"/>
      <c r="L12"/>
      <c r="M12"/>
      <c r="N12"/>
      <c r="O12"/>
      <c r="P12"/>
      <c r="Q12"/>
      <c r="R12"/>
      <c r="S12"/>
      <c r="T12"/>
      <c r="U12"/>
      <c r="V12"/>
      <c r="W12"/>
      <c r="X12"/>
      <c r="Y12"/>
      <c r="Z12"/>
      <c r="AA12"/>
      <c r="AB12"/>
      <c r="AC12"/>
      <c r="AD12"/>
      <c r="AE12"/>
      <c r="AF12"/>
    </row>
    <row r="13" spans="1:32" ht="15" x14ac:dyDescent="0.25">
      <c r="A13" s="6"/>
      <c r="B13" s="6" t="s">
        <v>13</v>
      </c>
      <c r="C13" s="18">
        <v>0</v>
      </c>
      <c r="D13" s="10">
        <v>0</v>
      </c>
      <c r="E13" s="12">
        <v>0</v>
      </c>
      <c r="F13" s="5">
        <f>Tabelle138[[#This Row],[Einsatz '[h']]]*Tabelle138[[#This Row],[Stundensatz '[€']]]</f>
        <v>0</v>
      </c>
      <c r="G13" s="13"/>
      <c r="H13"/>
      <c r="I13"/>
      <c r="J13"/>
      <c r="K13"/>
      <c r="L13"/>
      <c r="M13"/>
      <c r="N13"/>
      <c r="O13"/>
      <c r="P13"/>
      <c r="Q13"/>
      <c r="R13"/>
      <c r="S13"/>
      <c r="T13"/>
      <c r="U13"/>
      <c r="V13"/>
      <c r="W13"/>
      <c r="X13"/>
      <c r="Y13"/>
      <c r="Z13"/>
      <c r="AA13"/>
      <c r="AB13"/>
      <c r="AC13"/>
      <c r="AD13"/>
      <c r="AE13"/>
      <c r="AF13"/>
    </row>
    <row r="14" spans="1:32" ht="15" x14ac:dyDescent="0.25">
      <c r="A14" s="6"/>
      <c r="B14" s="6" t="s">
        <v>14</v>
      </c>
      <c r="C14" s="18">
        <v>0</v>
      </c>
      <c r="D14" s="10">
        <v>0</v>
      </c>
      <c r="E14" s="12">
        <v>0</v>
      </c>
      <c r="F14" s="5">
        <f>Tabelle138[[#This Row],[Einsatz '[h']]]*Tabelle138[[#This Row],[Stundensatz '[€']]]</f>
        <v>0</v>
      </c>
      <c r="G14" s="13"/>
      <c r="H14"/>
      <c r="I14"/>
      <c r="J14"/>
      <c r="K14"/>
      <c r="L14"/>
      <c r="M14"/>
      <c r="N14"/>
      <c r="O14"/>
      <c r="P14"/>
      <c r="Q14"/>
      <c r="R14"/>
      <c r="S14"/>
      <c r="T14"/>
      <c r="U14"/>
      <c r="V14"/>
      <c r="W14"/>
      <c r="X14"/>
      <c r="Y14"/>
      <c r="Z14"/>
      <c r="AA14"/>
      <c r="AB14"/>
      <c r="AC14"/>
      <c r="AD14"/>
      <c r="AE14"/>
      <c r="AF14"/>
    </row>
    <row r="15" spans="1:32" ht="15" x14ac:dyDescent="0.25">
      <c r="A15" s="6"/>
      <c r="B15" s="6" t="s">
        <v>15</v>
      </c>
      <c r="C15" s="18">
        <v>0</v>
      </c>
      <c r="D15" s="10">
        <v>0</v>
      </c>
      <c r="E15" s="12">
        <v>0</v>
      </c>
      <c r="F15" s="5">
        <f>Tabelle138[[#This Row],[Einsatz '[h']]]*Tabelle138[[#This Row],[Stundensatz '[€']]]</f>
        <v>0</v>
      </c>
      <c r="G15" s="13"/>
      <c r="H15"/>
      <c r="I15"/>
      <c r="J15"/>
      <c r="K15"/>
      <c r="L15"/>
      <c r="M15"/>
      <c r="N15"/>
      <c r="O15"/>
      <c r="P15"/>
      <c r="Q15"/>
      <c r="R15"/>
      <c r="S15"/>
      <c r="T15"/>
      <c r="U15"/>
      <c r="V15"/>
      <c r="W15"/>
      <c r="X15"/>
      <c r="Y15"/>
      <c r="Z15"/>
      <c r="AA15"/>
      <c r="AB15"/>
      <c r="AC15"/>
      <c r="AD15"/>
      <c r="AE15"/>
      <c r="AF15"/>
    </row>
    <row r="16" spans="1:32" ht="15" x14ac:dyDescent="0.25">
      <c r="A16" s="6"/>
      <c r="B16" s="6" t="s">
        <v>16</v>
      </c>
      <c r="C16" s="18">
        <v>0</v>
      </c>
      <c r="D16" s="10">
        <v>0</v>
      </c>
      <c r="E16" s="12">
        <v>0</v>
      </c>
      <c r="F16" s="5">
        <f>Tabelle138[[#This Row],[Einsatz '[h']]]*Tabelle138[[#This Row],[Stundensatz '[€']]]</f>
        <v>0</v>
      </c>
      <c r="G16" s="13"/>
      <c r="H16"/>
      <c r="I16"/>
      <c r="J16"/>
      <c r="K16"/>
      <c r="L16"/>
      <c r="M16"/>
      <c r="N16"/>
      <c r="O16"/>
      <c r="P16"/>
      <c r="Q16"/>
      <c r="R16"/>
      <c r="S16"/>
      <c r="T16"/>
      <c r="U16"/>
      <c r="V16"/>
      <c r="W16"/>
      <c r="X16"/>
      <c r="Y16"/>
      <c r="Z16"/>
      <c r="AA16"/>
      <c r="AB16"/>
      <c r="AC16"/>
      <c r="AD16"/>
      <c r="AE16"/>
      <c r="AF16"/>
    </row>
    <row r="17" spans="1:32" ht="15" x14ac:dyDescent="0.25">
      <c r="A17" s="6"/>
      <c r="B17" s="6" t="s">
        <v>17</v>
      </c>
      <c r="C17" s="18">
        <v>0</v>
      </c>
      <c r="D17" s="10">
        <v>0</v>
      </c>
      <c r="E17" s="12">
        <v>0</v>
      </c>
      <c r="F17" s="5">
        <f>Tabelle138[[#This Row],[Einsatz '[h']]]*Tabelle138[[#This Row],[Stundensatz '[€']]]</f>
        <v>0</v>
      </c>
      <c r="G17" s="13"/>
      <c r="H17"/>
      <c r="I17"/>
      <c r="J17"/>
      <c r="K17"/>
      <c r="L17"/>
      <c r="M17"/>
      <c r="N17"/>
      <c r="O17"/>
      <c r="P17"/>
      <c r="Q17"/>
      <c r="R17"/>
      <c r="S17"/>
      <c r="T17"/>
      <c r="U17"/>
      <c r="V17"/>
      <c r="W17"/>
      <c r="X17"/>
      <c r="Y17"/>
      <c r="Z17"/>
      <c r="AA17"/>
      <c r="AB17"/>
      <c r="AC17"/>
      <c r="AD17"/>
      <c r="AE17"/>
      <c r="AF17"/>
    </row>
    <row r="18" spans="1:32" ht="15" x14ac:dyDescent="0.25">
      <c r="A18" s="6"/>
      <c r="B18" s="6" t="s">
        <v>27</v>
      </c>
      <c r="C18" s="18">
        <v>0</v>
      </c>
      <c r="D18" s="14"/>
      <c r="E18" s="14"/>
      <c r="F18" s="15">
        <v>0</v>
      </c>
      <c r="G18" s="13"/>
      <c r="H18"/>
      <c r="I18"/>
      <c r="J18"/>
      <c r="K18"/>
      <c r="L18"/>
      <c r="M18"/>
      <c r="N18"/>
      <c r="O18"/>
      <c r="P18"/>
      <c r="Q18"/>
      <c r="R18"/>
      <c r="S18"/>
      <c r="T18"/>
      <c r="U18"/>
      <c r="V18"/>
      <c r="W18"/>
      <c r="X18"/>
      <c r="Y18"/>
      <c r="Z18"/>
      <c r="AA18"/>
      <c r="AB18"/>
      <c r="AC18"/>
      <c r="AD18"/>
      <c r="AE18"/>
      <c r="AF18"/>
    </row>
    <row r="19" spans="1:32" ht="15" x14ac:dyDescent="0.25">
      <c r="A19" s="6"/>
      <c r="B19" s="6" t="s">
        <v>0</v>
      </c>
      <c r="C19" s="19">
        <v>0</v>
      </c>
      <c r="D19" s="4"/>
      <c r="E19" s="4"/>
      <c r="F19" s="16">
        <v>0</v>
      </c>
      <c r="G19" s="13"/>
      <c r="H19"/>
      <c r="I19"/>
      <c r="J19"/>
      <c r="K19"/>
      <c r="L19"/>
      <c r="M19"/>
      <c r="N19"/>
      <c r="O19"/>
      <c r="P19"/>
      <c r="Q19"/>
      <c r="R19"/>
      <c r="S19"/>
      <c r="T19"/>
      <c r="U19"/>
      <c r="V19"/>
      <c r="W19"/>
      <c r="X19"/>
      <c r="Y19"/>
      <c r="Z19"/>
      <c r="AA19"/>
      <c r="AB19"/>
      <c r="AC19"/>
      <c r="AD19"/>
      <c r="AE19"/>
      <c r="AF19"/>
    </row>
    <row r="20" spans="1:32" ht="15" x14ac:dyDescent="0.25">
      <c r="A20" s="6"/>
      <c r="B20" s="6" t="s">
        <v>18</v>
      </c>
      <c r="C20" s="19">
        <v>0</v>
      </c>
      <c r="D20" s="4"/>
      <c r="E20" s="4"/>
      <c r="F20" s="16">
        <v>0</v>
      </c>
      <c r="G20" s="13"/>
      <c r="H20"/>
      <c r="I20"/>
      <c r="J20"/>
      <c r="K20"/>
      <c r="L20"/>
      <c r="M20"/>
      <c r="N20"/>
      <c r="O20"/>
      <c r="P20"/>
      <c r="Q20"/>
      <c r="R20"/>
      <c r="S20"/>
      <c r="T20"/>
      <c r="U20"/>
      <c r="V20"/>
      <c r="W20"/>
      <c r="X20"/>
      <c r="Y20"/>
      <c r="Z20"/>
      <c r="AA20"/>
      <c r="AB20"/>
      <c r="AC20"/>
      <c r="AD20"/>
      <c r="AE20"/>
      <c r="AF20"/>
    </row>
    <row r="21" spans="1:32" ht="15" x14ac:dyDescent="0.25">
      <c r="A21" s="6"/>
      <c r="B21" s="6" t="s">
        <v>24</v>
      </c>
      <c r="C21" s="20">
        <f>IFERROR(SUMPRODUCT(F13:F20,C13:C20)/Tabelle138[[#This Row],[Preis '[€']]],0)</f>
        <v>0</v>
      </c>
      <c r="D21" s="4"/>
      <c r="E21" s="4"/>
      <c r="F21" s="5">
        <f>SUM(F13:F20)</f>
        <v>0</v>
      </c>
      <c r="G21" s="4"/>
      <c r="H21"/>
      <c r="I21"/>
      <c r="J21"/>
      <c r="K21"/>
      <c r="L21"/>
      <c r="M21"/>
      <c r="N21"/>
      <c r="O21"/>
      <c r="P21"/>
      <c r="Q21"/>
      <c r="R21"/>
      <c r="S21"/>
      <c r="T21"/>
      <c r="U21"/>
      <c r="V21"/>
      <c r="W21"/>
      <c r="X21"/>
      <c r="Y21"/>
      <c r="Z21"/>
      <c r="AA21"/>
      <c r="AB21"/>
      <c r="AC21"/>
      <c r="AD21"/>
      <c r="AE21"/>
      <c r="AF21"/>
    </row>
    <row r="22" spans="1:32" ht="15" x14ac:dyDescent="0.25">
      <c r="A22" s="6"/>
      <c r="B22" s="6" t="s">
        <v>25</v>
      </c>
      <c r="C22" s="20">
        <f>C21</f>
        <v>0</v>
      </c>
      <c r="D22" s="4"/>
      <c r="E22" s="4"/>
      <c r="F22" s="5">
        <f>F21*(1.19)</f>
        <v>0</v>
      </c>
      <c r="G22" s="4"/>
      <c r="H22"/>
      <c r="I22"/>
      <c r="J22"/>
      <c r="K22"/>
      <c r="L22"/>
      <c r="M22"/>
      <c r="N22"/>
      <c r="O22"/>
      <c r="P22"/>
      <c r="Q22"/>
      <c r="R22"/>
      <c r="S22"/>
      <c r="T22"/>
      <c r="U22"/>
      <c r="V22"/>
      <c r="W22"/>
      <c r="X22"/>
      <c r="Y22"/>
      <c r="Z22"/>
      <c r="AA22"/>
      <c r="AB22"/>
      <c r="AC22"/>
      <c r="AD22"/>
      <c r="AE22"/>
      <c r="AF22"/>
    </row>
    <row r="23" spans="1:32" ht="15" x14ac:dyDescent="0.25">
      <c r="A23" s="6"/>
      <c r="B23" s="6"/>
      <c r="C23" s="6"/>
      <c r="D23" s="6"/>
      <c r="E23" s="6"/>
      <c r="F23" s="6"/>
      <c r="G23" s="6"/>
      <c r="H23"/>
      <c r="I23"/>
      <c r="J23"/>
      <c r="K23"/>
      <c r="L23"/>
      <c r="M23"/>
      <c r="N23"/>
      <c r="O23"/>
      <c r="P23"/>
      <c r="Q23"/>
      <c r="R23"/>
      <c r="S23"/>
      <c r="T23"/>
      <c r="U23"/>
      <c r="V23"/>
      <c r="W23"/>
      <c r="X23"/>
      <c r="Y23"/>
      <c r="Z23"/>
      <c r="AA23"/>
      <c r="AB23"/>
      <c r="AC23"/>
      <c r="AD23"/>
      <c r="AE23"/>
      <c r="AF23"/>
    </row>
    <row r="24" spans="1:32" ht="27" customHeight="1" x14ac:dyDescent="0.25">
      <c r="A24" s="6"/>
      <c r="B24" s="6"/>
      <c r="C24" s="6"/>
      <c r="D24" s="6"/>
      <c r="E24" s="6"/>
      <c r="F24" s="6"/>
      <c r="G24" s="6"/>
      <c r="H24"/>
      <c r="I24"/>
      <c r="J24"/>
      <c r="K24"/>
      <c r="L24"/>
      <c r="M24"/>
      <c r="N24"/>
      <c r="O24"/>
      <c r="P24"/>
      <c r="Q24"/>
      <c r="R24"/>
      <c r="S24"/>
      <c r="T24"/>
      <c r="U24"/>
      <c r="V24"/>
      <c r="W24"/>
      <c r="X24"/>
      <c r="Y24"/>
      <c r="Z24"/>
      <c r="AA24"/>
      <c r="AB24"/>
      <c r="AC24"/>
      <c r="AD24"/>
      <c r="AE24"/>
      <c r="AF24"/>
    </row>
    <row r="25" spans="1:32" ht="18" x14ac:dyDescent="0.25">
      <c r="A25" s="6"/>
      <c r="B25" s="11" t="s">
        <v>10</v>
      </c>
      <c r="C25" s="6"/>
      <c r="D25" s="6"/>
      <c r="E25" s="6"/>
      <c r="F25" s="6"/>
      <c r="G25" s="6"/>
    </row>
    <row r="26" spans="1:32" ht="18" x14ac:dyDescent="0.25">
      <c r="A26" s="6"/>
      <c r="B26" s="11"/>
      <c r="C26" s="6"/>
      <c r="D26" s="6"/>
      <c r="E26" s="6"/>
      <c r="F26" s="6"/>
      <c r="G26" s="6"/>
    </row>
    <row r="27" spans="1:32" x14ac:dyDescent="0.2">
      <c r="A27" s="6"/>
      <c r="B27" s="6" t="s">
        <v>12</v>
      </c>
      <c r="C27" s="6" t="s">
        <v>26</v>
      </c>
      <c r="D27" s="6" t="s">
        <v>22</v>
      </c>
      <c r="E27" s="6" t="s">
        <v>21</v>
      </c>
      <c r="F27" s="6" t="s">
        <v>19</v>
      </c>
      <c r="G27" s="6" t="s">
        <v>20</v>
      </c>
    </row>
    <row r="28" spans="1:32" x14ac:dyDescent="0.2">
      <c r="A28" s="6"/>
      <c r="B28" s="6" t="s">
        <v>13</v>
      </c>
      <c r="C28" s="18">
        <v>0</v>
      </c>
      <c r="D28" s="10">
        <v>0</v>
      </c>
      <c r="E28" s="12">
        <v>0</v>
      </c>
      <c r="F28" s="5">
        <f>Tabelle13610[[#This Row],[Einsatz '[h']]]*Tabelle13610[[#This Row],[Stundensatz '[€']]]</f>
        <v>0</v>
      </c>
      <c r="G28" s="13"/>
    </row>
    <row r="29" spans="1:32" x14ac:dyDescent="0.2">
      <c r="A29" s="6"/>
      <c r="B29" s="6" t="s">
        <v>14</v>
      </c>
      <c r="C29" s="18">
        <v>0</v>
      </c>
      <c r="D29" s="10">
        <v>0</v>
      </c>
      <c r="E29" s="12">
        <v>0</v>
      </c>
      <c r="F29" s="5">
        <f>Tabelle13610[[#This Row],[Einsatz '[h']]]*Tabelle13610[[#This Row],[Stundensatz '[€']]]</f>
        <v>0</v>
      </c>
      <c r="G29" s="13"/>
    </row>
    <row r="30" spans="1:32" x14ac:dyDescent="0.2">
      <c r="A30" s="6"/>
      <c r="B30" s="6" t="s">
        <v>15</v>
      </c>
      <c r="C30" s="18">
        <v>0</v>
      </c>
      <c r="D30" s="10">
        <v>0</v>
      </c>
      <c r="E30" s="12">
        <v>0</v>
      </c>
      <c r="F30" s="5">
        <f>Tabelle13610[[#This Row],[Einsatz '[h']]]*Tabelle13610[[#This Row],[Stundensatz '[€']]]</f>
        <v>0</v>
      </c>
      <c r="G30" s="13"/>
    </row>
    <row r="31" spans="1:32" x14ac:dyDescent="0.2">
      <c r="A31" s="6"/>
      <c r="B31" s="6" t="s">
        <v>16</v>
      </c>
      <c r="C31" s="18">
        <v>0</v>
      </c>
      <c r="D31" s="10">
        <v>0</v>
      </c>
      <c r="E31" s="12">
        <v>0</v>
      </c>
      <c r="F31" s="5">
        <f>Tabelle13610[[#This Row],[Einsatz '[h']]]*Tabelle13610[[#This Row],[Stundensatz '[€']]]</f>
        <v>0</v>
      </c>
      <c r="G31" s="13"/>
    </row>
    <row r="32" spans="1:32" x14ac:dyDescent="0.2">
      <c r="A32" s="6"/>
      <c r="B32" s="6" t="s">
        <v>17</v>
      </c>
      <c r="C32" s="18">
        <v>0</v>
      </c>
      <c r="D32" s="10">
        <v>0</v>
      </c>
      <c r="E32" s="12">
        <v>0</v>
      </c>
      <c r="F32" s="5">
        <f>Tabelle13610[[#This Row],[Einsatz '[h']]]*Tabelle13610[[#This Row],[Stundensatz '[€']]]</f>
        <v>0</v>
      </c>
      <c r="G32" s="13"/>
    </row>
    <row r="33" spans="1:7" x14ac:dyDescent="0.2">
      <c r="A33" s="6"/>
      <c r="B33" s="6" t="s">
        <v>27</v>
      </c>
      <c r="C33" s="18">
        <v>0</v>
      </c>
      <c r="D33" s="14"/>
      <c r="E33" s="14"/>
      <c r="F33" s="15">
        <v>0</v>
      </c>
      <c r="G33" s="13"/>
    </row>
    <row r="34" spans="1:7" x14ac:dyDescent="0.2">
      <c r="A34" s="6"/>
      <c r="B34" s="6" t="s">
        <v>0</v>
      </c>
      <c r="C34" s="19">
        <v>0</v>
      </c>
      <c r="D34" s="4"/>
      <c r="E34" s="4"/>
      <c r="F34" s="16">
        <v>0</v>
      </c>
      <c r="G34" s="13"/>
    </row>
    <row r="35" spans="1:7" x14ac:dyDescent="0.2">
      <c r="A35" s="6"/>
      <c r="B35" s="6" t="s">
        <v>18</v>
      </c>
      <c r="C35" s="19">
        <v>0</v>
      </c>
      <c r="D35" s="4"/>
      <c r="E35" s="4"/>
      <c r="F35" s="16">
        <v>0</v>
      </c>
      <c r="G35" s="13"/>
    </row>
    <row r="36" spans="1:7" x14ac:dyDescent="0.2">
      <c r="A36" s="6"/>
      <c r="B36" s="6" t="s">
        <v>24</v>
      </c>
      <c r="C36" s="20">
        <f>IFERROR(SUMPRODUCT(F28:F35,C28:C35)/Tabelle13610[[#This Row],[Preis '[€']]],0)</f>
        <v>0</v>
      </c>
      <c r="D36" s="4"/>
      <c r="E36" s="4"/>
      <c r="F36" s="5">
        <f>SUM(F28:F35)</f>
        <v>0</v>
      </c>
      <c r="G36" s="4"/>
    </row>
    <row r="37" spans="1:7" x14ac:dyDescent="0.2">
      <c r="A37" s="6"/>
      <c r="B37" s="6" t="s">
        <v>25</v>
      </c>
      <c r="C37" s="20">
        <f>C36</f>
        <v>0</v>
      </c>
      <c r="D37" s="4"/>
      <c r="E37" s="4"/>
      <c r="F37" s="5">
        <f>F36*(1.19)</f>
        <v>0</v>
      </c>
      <c r="G37" s="4"/>
    </row>
    <row r="38" spans="1:7" ht="15" x14ac:dyDescent="0.25">
      <c r="A38" s="6"/>
      <c r="B38"/>
      <c r="C38"/>
      <c r="D38"/>
      <c r="E38"/>
      <c r="F38"/>
      <c r="G38"/>
    </row>
    <row r="39" spans="1:7" x14ac:dyDescent="0.2">
      <c r="A39" s="6"/>
      <c r="B39" s="6"/>
      <c r="C39" s="6"/>
      <c r="D39" s="6"/>
      <c r="E39" s="6"/>
      <c r="F39" s="6"/>
      <c r="G39" s="6"/>
    </row>
    <row r="40" spans="1:7" x14ac:dyDescent="0.2">
      <c r="A40" s="6"/>
      <c r="B40" s="6"/>
      <c r="C40" s="6"/>
      <c r="D40" s="6"/>
      <c r="E40" s="6"/>
      <c r="F40" s="6"/>
      <c r="G40" s="6"/>
    </row>
    <row r="41" spans="1:7" ht="18" x14ac:dyDescent="0.25">
      <c r="A41" s="6"/>
      <c r="B41" s="11" t="s">
        <v>11</v>
      </c>
      <c r="C41" s="6"/>
      <c r="D41" s="6"/>
      <c r="E41" s="6"/>
      <c r="F41" s="6"/>
      <c r="G41" s="6"/>
    </row>
    <row r="42" spans="1:7" ht="18" x14ac:dyDescent="0.25">
      <c r="A42" s="6"/>
      <c r="B42" s="11"/>
      <c r="C42" s="6"/>
      <c r="D42" s="6"/>
      <c r="E42" s="6"/>
      <c r="F42" s="6"/>
      <c r="G42" s="6"/>
    </row>
    <row r="43" spans="1:7" ht="15" x14ac:dyDescent="0.25">
      <c r="A43"/>
      <c r="B43" s="6" t="s">
        <v>12</v>
      </c>
      <c r="C43" s="6" t="s">
        <v>26</v>
      </c>
      <c r="D43" s="6" t="s">
        <v>22</v>
      </c>
      <c r="E43" s="6" t="s">
        <v>21</v>
      </c>
      <c r="F43" s="6" t="s">
        <v>19</v>
      </c>
      <c r="G43" s="6" t="s">
        <v>20</v>
      </c>
    </row>
    <row r="44" spans="1:7" ht="15" x14ac:dyDescent="0.25">
      <c r="A44"/>
      <c r="B44" s="6" t="s">
        <v>13</v>
      </c>
      <c r="C44" s="18">
        <v>0</v>
      </c>
      <c r="D44" s="10">
        <v>0</v>
      </c>
      <c r="E44" s="12">
        <v>0</v>
      </c>
      <c r="F44" s="5">
        <f>Tabelle13711[[#This Row],[Einsatz '[h']]]*Tabelle13711[[#This Row],[Stundensatz '[€']]]</f>
        <v>0</v>
      </c>
      <c r="G44" s="13"/>
    </row>
    <row r="45" spans="1:7" ht="15" x14ac:dyDescent="0.25">
      <c r="A45"/>
      <c r="B45" s="6" t="s">
        <v>14</v>
      </c>
      <c r="C45" s="18">
        <v>0</v>
      </c>
      <c r="D45" s="10">
        <v>0</v>
      </c>
      <c r="E45" s="12">
        <v>0</v>
      </c>
      <c r="F45" s="5">
        <f>Tabelle13711[[#This Row],[Einsatz '[h']]]*Tabelle13711[[#This Row],[Stundensatz '[€']]]</f>
        <v>0</v>
      </c>
      <c r="G45" s="13"/>
    </row>
    <row r="46" spans="1:7" ht="15" x14ac:dyDescent="0.25">
      <c r="A46"/>
      <c r="B46" s="6" t="s">
        <v>15</v>
      </c>
      <c r="C46" s="18">
        <v>0</v>
      </c>
      <c r="D46" s="10">
        <v>0</v>
      </c>
      <c r="E46" s="12">
        <v>0</v>
      </c>
      <c r="F46" s="5">
        <f>Tabelle13711[[#This Row],[Einsatz '[h']]]*Tabelle13711[[#This Row],[Stundensatz '[€']]]</f>
        <v>0</v>
      </c>
      <c r="G46" s="13"/>
    </row>
    <row r="47" spans="1:7" ht="15" x14ac:dyDescent="0.25">
      <c r="A47"/>
      <c r="B47" s="6" t="s">
        <v>16</v>
      </c>
      <c r="C47" s="18">
        <v>0</v>
      </c>
      <c r="D47" s="10">
        <v>0</v>
      </c>
      <c r="E47" s="12">
        <v>0</v>
      </c>
      <c r="F47" s="5">
        <f>Tabelle13711[[#This Row],[Einsatz '[h']]]*Tabelle13711[[#This Row],[Stundensatz '[€']]]</f>
        <v>0</v>
      </c>
      <c r="G47" s="13"/>
    </row>
    <row r="48" spans="1:7" ht="15" x14ac:dyDescent="0.25">
      <c r="A48"/>
      <c r="B48" s="6" t="s">
        <v>17</v>
      </c>
      <c r="C48" s="18">
        <v>0</v>
      </c>
      <c r="D48" s="10">
        <v>0</v>
      </c>
      <c r="E48" s="12">
        <v>0</v>
      </c>
      <c r="F48" s="5">
        <f>Tabelle13711[[#This Row],[Einsatz '[h']]]*Tabelle13711[[#This Row],[Stundensatz '[€']]]</f>
        <v>0</v>
      </c>
      <c r="G48" s="13"/>
    </row>
    <row r="49" spans="1:7" ht="15" x14ac:dyDescent="0.25">
      <c r="A49"/>
      <c r="B49" s="6" t="s">
        <v>27</v>
      </c>
      <c r="C49" s="18">
        <v>0</v>
      </c>
      <c r="D49" s="14"/>
      <c r="E49" s="14"/>
      <c r="F49" s="15">
        <v>0</v>
      </c>
      <c r="G49" s="13"/>
    </row>
    <row r="50" spans="1:7" ht="15" x14ac:dyDescent="0.25">
      <c r="A50"/>
      <c r="B50" s="6" t="s">
        <v>0</v>
      </c>
      <c r="C50" s="19">
        <v>0</v>
      </c>
      <c r="D50" s="4"/>
      <c r="E50" s="4"/>
      <c r="F50" s="16">
        <v>0</v>
      </c>
      <c r="G50" s="13"/>
    </row>
    <row r="51" spans="1:7" ht="15" x14ac:dyDescent="0.25">
      <c r="A51"/>
      <c r="B51" s="6" t="s">
        <v>18</v>
      </c>
      <c r="C51" s="19">
        <v>0</v>
      </c>
      <c r="D51" s="4"/>
      <c r="E51" s="4"/>
      <c r="F51" s="16">
        <v>0</v>
      </c>
      <c r="G51" s="13"/>
    </row>
    <row r="52" spans="1:7" ht="15" x14ac:dyDescent="0.25">
      <c r="A52"/>
      <c r="B52" s="6" t="s">
        <v>24</v>
      </c>
      <c r="C52" s="20">
        <f>IFERROR(SUMPRODUCT(F44:F51,C44:C51)/Tabelle13711[[#This Row],[Preis '[€']]],0)</f>
        <v>0</v>
      </c>
      <c r="D52" s="4"/>
      <c r="E52" s="4"/>
      <c r="F52" s="5">
        <f>SUM(F44:F51)</f>
        <v>0</v>
      </c>
      <c r="G52" s="4"/>
    </row>
    <row r="53" spans="1:7" ht="15" x14ac:dyDescent="0.25">
      <c r="A53"/>
      <c r="B53" s="6" t="s">
        <v>25</v>
      </c>
      <c r="C53" s="20">
        <f>C52</f>
        <v>0</v>
      </c>
      <c r="D53" s="4"/>
      <c r="E53" s="4"/>
      <c r="F53" s="5">
        <f>F52*(1.19)</f>
        <v>0</v>
      </c>
      <c r="G53" s="4"/>
    </row>
    <row r="54" spans="1:7" ht="15" x14ac:dyDescent="0.25">
      <c r="A54"/>
      <c r="B54"/>
      <c r="C54"/>
      <c r="D54"/>
      <c r="E54"/>
      <c r="F54"/>
      <c r="G54"/>
    </row>
    <row r="55" spans="1:7" ht="15" x14ac:dyDescent="0.25">
      <c r="A55"/>
      <c r="B55"/>
      <c r="C55"/>
      <c r="D55"/>
      <c r="E55"/>
      <c r="F55"/>
      <c r="G55"/>
    </row>
    <row r="56" spans="1:7" ht="15" x14ac:dyDescent="0.25">
      <c r="A56"/>
      <c r="B56"/>
      <c r="C56"/>
      <c r="D56"/>
      <c r="E56"/>
      <c r="F56"/>
      <c r="G56"/>
    </row>
    <row r="57" spans="1:7" x14ac:dyDescent="0.2">
      <c r="A57" s="6"/>
      <c r="B57" s="6"/>
      <c r="C57" s="6"/>
      <c r="D57" s="6"/>
      <c r="E57" s="6"/>
      <c r="F57" s="6"/>
      <c r="G57" s="6"/>
    </row>
    <row r="58" spans="1:7" x14ac:dyDescent="0.2">
      <c r="A58" s="6"/>
      <c r="B58" s="6"/>
      <c r="C58" s="6"/>
      <c r="D58" s="6"/>
      <c r="E58" s="6"/>
      <c r="F58" s="6"/>
      <c r="G58" s="6"/>
    </row>
    <row r="59" spans="1:7" x14ac:dyDescent="0.2">
      <c r="A59" s="6"/>
      <c r="B59" s="6"/>
      <c r="C59" s="6"/>
      <c r="D59" s="6"/>
      <c r="E59" s="6"/>
      <c r="F59" s="6"/>
      <c r="G59" s="6"/>
    </row>
  </sheetData>
  <sheetProtection sheet="1" objects="1" scenarios="1" selectLockedCells="1"/>
  <mergeCells count="3">
    <mergeCell ref="B3:F3"/>
    <mergeCell ref="B4:G4"/>
    <mergeCell ref="B6:G6"/>
  </mergeCells>
  <conditionalFormatting sqref="C21:C22">
    <cfRule type="cellIs" dxfId="20" priority="3" operator="lessThan">
      <formula>0.5</formula>
    </cfRule>
  </conditionalFormatting>
  <conditionalFormatting sqref="C36:C37">
    <cfRule type="cellIs" dxfId="19" priority="2" operator="lessThan">
      <formula>0.5</formula>
    </cfRule>
  </conditionalFormatting>
  <conditionalFormatting sqref="C52:C53">
    <cfRule type="cellIs" dxfId="18" priority="1" operator="lessThan">
      <formula>0.5</formula>
    </cfRule>
  </conditionalFormatting>
  <pageMargins left="0.25" right="0.25" top="0.75" bottom="0.75" header="0.3" footer="0.3"/>
  <pageSetup paperSize="9" orientation="landscape" horizontalDpi="4294967293" r:id="rId1"/>
  <headerFooter>
    <oddHeader>&amp;LSchutzklasse: Intern</oddHeader>
  </headerFooter>
  <tableParts count="4">
    <tablePart r:id="rId2"/>
    <tablePart r:id="rId3"/>
    <tablePart r:id="rId4"/>
    <tablePart r:id="rId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15C7A7A-D7D4-4387-A87D-D738CEDDC398}">
          <x14:formula1>
            <xm:f>Feldauswahl!$A$4:$A$5</xm:f>
          </x14:formula1>
          <xm:sqref>C13:C17 C28:C32 C44:C48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7886C-70CB-4793-B98A-61A94E14FCA3}">
  <dimension ref="A1:AF59"/>
  <sheetViews>
    <sheetView showGridLines="0" view="pageLayout" topLeftCell="A25" zoomScaleNormal="100" zoomScaleSheetLayoutView="80" workbookViewId="0">
      <selection activeCell="G46" sqref="G46"/>
    </sheetView>
  </sheetViews>
  <sheetFormatPr baseColWidth="10" defaultColWidth="11.42578125" defaultRowHeight="12.75" x14ac:dyDescent="0.2"/>
  <cols>
    <col min="1" max="1" width="2.42578125" style="3" customWidth="1"/>
    <col min="2" max="2" width="31.5703125" style="3" customWidth="1"/>
    <col min="3" max="3" width="10.140625" style="3" customWidth="1"/>
    <col min="4" max="4" width="23" style="3" customWidth="1"/>
    <col min="5" max="5" width="13.85546875" style="3" bestFit="1" customWidth="1"/>
    <col min="6" max="6" width="15.140625" style="3" customWidth="1"/>
    <col min="7" max="7" width="29.85546875" style="3" customWidth="1"/>
    <col min="8" max="16384" width="11.42578125" style="3"/>
  </cols>
  <sheetData>
    <row r="1" spans="1:32" ht="18" x14ac:dyDescent="0.25">
      <c r="A1" s="6"/>
      <c r="B1" s="7" t="s">
        <v>8</v>
      </c>
      <c r="C1" s="7"/>
      <c r="D1" s="7"/>
      <c r="E1" s="7"/>
      <c r="F1" s="7"/>
      <c r="G1" s="7"/>
    </row>
    <row r="2" spans="1:32" ht="15" x14ac:dyDescent="0.25">
      <c r="A2" s="6"/>
      <c r="B2" s="8"/>
      <c r="C2" s="8"/>
      <c r="D2" s="8"/>
      <c r="E2" s="8"/>
      <c r="F2" s="8"/>
      <c r="G2" s="8"/>
      <c r="H2"/>
      <c r="I2"/>
      <c r="J2"/>
      <c r="K2"/>
      <c r="L2"/>
      <c r="M2"/>
      <c r="N2"/>
      <c r="O2"/>
      <c r="P2"/>
      <c r="Q2"/>
      <c r="R2"/>
      <c r="S2"/>
      <c r="T2"/>
      <c r="U2"/>
      <c r="V2"/>
      <c r="W2"/>
      <c r="X2"/>
      <c r="Y2"/>
      <c r="Z2"/>
      <c r="AA2"/>
      <c r="AB2"/>
      <c r="AC2"/>
      <c r="AD2"/>
      <c r="AE2"/>
      <c r="AF2"/>
    </row>
    <row r="3" spans="1:32" ht="15" x14ac:dyDescent="0.25">
      <c r="A3" s="6"/>
      <c r="B3" s="28" t="s">
        <v>2</v>
      </c>
      <c r="C3" s="28"/>
      <c r="D3" s="28"/>
      <c r="E3" s="28"/>
      <c r="F3" s="28"/>
      <c r="G3" s="6"/>
      <c r="H3"/>
      <c r="I3"/>
      <c r="J3"/>
      <c r="K3"/>
      <c r="L3"/>
      <c r="M3"/>
      <c r="N3"/>
      <c r="O3"/>
      <c r="P3"/>
      <c r="Q3"/>
      <c r="R3"/>
      <c r="S3"/>
      <c r="T3"/>
      <c r="U3"/>
      <c r="V3"/>
      <c r="W3"/>
      <c r="X3"/>
      <c r="Y3"/>
      <c r="Z3"/>
      <c r="AA3"/>
      <c r="AB3"/>
      <c r="AC3"/>
      <c r="AD3"/>
      <c r="AE3"/>
      <c r="AF3"/>
    </row>
    <row r="4" spans="1:32" ht="119.25" customHeight="1" x14ac:dyDescent="0.25">
      <c r="A4" s="6"/>
      <c r="B4" s="32" t="s">
        <v>29</v>
      </c>
      <c r="C4" s="32"/>
      <c r="D4" s="32"/>
      <c r="E4" s="32"/>
      <c r="F4" s="32"/>
      <c r="G4" s="32"/>
      <c r="H4"/>
      <c r="I4"/>
      <c r="J4"/>
      <c r="K4"/>
      <c r="L4"/>
      <c r="M4"/>
      <c r="N4"/>
      <c r="O4"/>
      <c r="P4"/>
      <c r="Q4"/>
      <c r="R4"/>
      <c r="S4"/>
      <c r="T4"/>
      <c r="U4"/>
      <c r="V4"/>
      <c r="W4"/>
      <c r="X4"/>
      <c r="Y4"/>
      <c r="Z4"/>
      <c r="AA4"/>
      <c r="AB4"/>
      <c r="AC4"/>
      <c r="AD4"/>
      <c r="AE4"/>
      <c r="AF4"/>
    </row>
    <row r="5" spans="1:32" ht="15" x14ac:dyDescent="0.25">
      <c r="A5" s="6"/>
      <c r="B5" s="21"/>
      <c r="C5" s="21"/>
      <c r="D5" s="21"/>
      <c r="E5" s="21"/>
      <c r="F5" s="21"/>
      <c r="G5" s="21"/>
      <c r="H5"/>
      <c r="I5"/>
      <c r="J5"/>
      <c r="K5"/>
      <c r="L5"/>
      <c r="M5"/>
      <c r="N5"/>
      <c r="O5"/>
      <c r="P5"/>
      <c r="Q5"/>
      <c r="R5"/>
      <c r="S5"/>
      <c r="T5"/>
      <c r="U5"/>
      <c r="V5"/>
      <c r="W5"/>
      <c r="X5"/>
      <c r="Y5"/>
      <c r="Z5"/>
      <c r="AA5"/>
      <c r="AB5"/>
      <c r="AC5"/>
      <c r="AD5"/>
      <c r="AE5"/>
      <c r="AF5"/>
    </row>
    <row r="6" spans="1:32" ht="15" x14ac:dyDescent="0.25">
      <c r="A6" s="6"/>
      <c r="B6" s="31"/>
      <c r="C6" s="31"/>
      <c r="D6" s="31"/>
      <c r="E6" s="31"/>
      <c r="F6" s="31"/>
      <c r="G6" s="31"/>
      <c r="H6"/>
      <c r="I6"/>
      <c r="J6"/>
      <c r="K6"/>
      <c r="L6"/>
      <c r="M6"/>
      <c r="N6"/>
      <c r="O6"/>
      <c r="P6"/>
      <c r="Q6"/>
      <c r="R6"/>
      <c r="S6"/>
      <c r="T6"/>
      <c r="U6"/>
      <c r="V6"/>
      <c r="W6"/>
      <c r="X6"/>
      <c r="Y6"/>
      <c r="Z6"/>
      <c r="AA6"/>
      <c r="AB6"/>
      <c r="AC6"/>
      <c r="AD6"/>
      <c r="AE6"/>
      <c r="AF6"/>
    </row>
    <row r="7" spans="1:32" ht="15" x14ac:dyDescent="0.25">
      <c r="A7" s="6"/>
      <c r="B7" s="6" t="s">
        <v>1</v>
      </c>
      <c r="C7" s="10"/>
      <c r="D7" s="6"/>
      <c r="E7" s="6"/>
      <c r="F7" s="6"/>
      <c r="G7" s="6"/>
      <c r="H7"/>
      <c r="I7"/>
      <c r="J7"/>
      <c r="K7"/>
      <c r="L7"/>
      <c r="M7"/>
      <c r="N7"/>
      <c r="O7"/>
      <c r="P7"/>
      <c r="Q7"/>
      <c r="R7"/>
      <c r="S7"/>
      <c r="T7"/>
      <c r="U7"/>
      <c r="V7"/>
      <c r="W7"/>
      <c r="X7"/>
      <c r="Y7"/>
      <c r="Z7"/>
      <c r="AA7"/>
      <c r="AB7"/>
      <c r="AC7"/>
      <c r="AD7"/>
      <c r="AE7"/>
      <c r="AF7"/>
    </row>
    <row r="8" spans="1:32" ht="15" x14ac:dyDescent="0.25">
      <c r="A8" s="6"/>
      <c r="B8" s="6"/>
      <c r="C8" s="6"/>
      <c r="D8" s="6"/>
      <c r="E8" s="6"/>
      <c r="F8" s="6"/>
      <c r="G8" s="6"/>
      <c r="H8"/>
      <c r="I8"/>
      <c r="J8"/>
      <c r="K8"/>
      <c r="L8"/>
      <c r="M8"/>
      <c r="N8"/>
      <c r="O8"/>
      <c r="P8"/>
      <c r="Q8"/>
      <c r="R8"/>
      <c r="S8"/>
      <c r="T8"/>
      <c r="U8"/>
      <c r="V8"/>
      <c r="W8"/>
      <c r="X8"/>
      <c r="Y8"/>
      <c r="Z8"/>
      <c r="AA8"/>
      <c r="AB8"/>
      <c r="AC8"/>
      <c r="AD8"/>
      <c r="AE8"/>
      <c r="AF8"/>
    </row>
    <row r="9" spans="1:32" ht="27.6" customHeight="1" x14ac:dyDescent="0.25">
      <c r="A9" s="6"/>
      <c r="B9" s="6"/>
      <c r="C9" s="6"/>
      <c r="D9" s="6"/>
      <c r="E9" s="6"/>
      <c r="F9" s="6"/>
      <c r="G9" s="6"/>
      <c r="H9"/>
      <c r="I9"/>
      <c r="J9"/>
      <c r="K9"/>
      <c r="L9"/>
      <c r="M9"/>
      <c r="N9"/>
      <c r="O9"/>
      <c r="P9"/>
      <c r="Q9"/>
      <c r="R9"/>
      <c r="S9"/>
      <c r="T9"/>
      <c r="U9"/>
      <c r="V9"/>
      <c r="W9"/>
      <c r="X9"/>
      <c r="Y9"/>
      <c r="Z9"/>
      <c r="AA9"/>
      <c r="AB9"/>
      <c r="AC9"/>
      <c r="AD9"/>
      <c r="AE9"/>
      <c r="AF9"/>
    </row>
    <row r="10" spans="1:32" ht="18" x14ac:dyDescent="0.25">
      <c r="A10" s="6"/>
      <c r="B10" s="11" t="s">
        <v>9</v>
      </c>
      <c r="C10" s="6"/>
      <c r="D10" s="6"/>
      <c r="E10" s="6"/>
      <c r="F10" s="6"/>
      <c r="G10" s="6"/>
      <c r="H10"/>
      <c r="I10"/>
      <c r="J10"/>
      <c r="K10"/>
      <c r="L10"/>
      <c r="M10"/>
      <c r="N10"/>
      <c r="O10"/>
      <c r="P10"/>
      <c r="Q10"/>
      <c r="R10"/>
      <c r="S10"/>
      <c r="T10"/>
      <c r="U10"/>
      <c r="V10"/>
      <c r="W10"/>
      <c r="X10"/>
      <c r="Y10"/>
      <c r="Z10"/>
      <c r="AA10"/>
      <c r="AB10"/>
      <c r="AC10"/>
      <c r="AD10"/>
      <c r="AE10"/>
      <c r="AF10"/>
    </row>
    <row r="11" spans="1:32" ht="18" x14ac:dyDescent="0.25">
      <c r="A11" s="6"/>
      <c r="B11" s="11"/>
      <c r="C11" s="6"/>
      <c r="D11" s="6"/>
      <c r="E11" s="6"/>
      <c r="F11" s="6"/>
      <c r="G11" s="6"/>
      <c r="H11"/>
      <c r="I11"/>
      <c r="J11"/>
      <c r="K11"/>
      <c r="L11"/>
      <c r="M11"/>
      <c r="N11"/>
      <c r="O11"/>
      <c r="P11"/>
      <c r="Q11"/>
      <c r="R11"/>
      <c r="S11"/>
      <c r="T11"/>
      <c r="U11"/>
      <c r="V11"/>
      <c r="W11"/>
      <c r="X11"/>
      <c r="Y11"/>
      <c r="Z11"/>
      <c r="AA11"/>
      <c r="AB11"/>
      <c r="AC11"/>
      <c r="AD11"/>
      <c r="AE11"/>
      <c r="AF11"/>
    </row>
    <row r="12" spans="1:32" ht="15" x14ac:dyDescent="0.25">
      <c r="A12" s="6"/>
      <c r="B12" s="6" t="s">
        <v>12</v>
      </c>
      <c r="C12" s="6" t="s">
        <v>26</v>
      </c>
      <c r="D12" s="6" t="s">
        <v>22</v>
      </c>
      <c r="E12" s="6" t="s">
        <v>21</v>
      </c>
      <c r="F12" s="6" t="s">
        <v>19</v>
      </c>
      <c r="G12" s="6" t="s">
        <v>20</v>
      </c>
      <c r="H12"/>
      <c r="I12"/>
      <c r="J12"/>
      <c r="K12"/>
      <c r="L12"/>
      <c r="M12"/>
      <c r="N12"/>
      <c r="O12"/>
      <c r="P12"/>
      <c r="Q12"/>
      <c r="R12"/>
      <c r="S12"/>
      <c r="T12"/>
      <c r="U12"/>
      <c r="V12"/>
      <c r="W12"/>
      <c r="X12"/>
      <c r="Y12"/>
      <c r="Z12"/>
      <c r="AA12"/>
      <c r="AB12"/>
      <c r="AC12"/>
      <c r="AD12"/>
      <c r="AE12"/>
      <c r="AF12"/>
    </row>
    <row r="13" spans="1:32" ht="15" x14ac:dyDescent="0.25">
      <c r="A13" s="6"/>
      <c r="B13" s="6" t="s">
        <v>13</v>
      </c>
      <c r="C13" s="18">
        <v>0</v>
      </c>
      <c r="D13" s="10">
        <v>0</v>
      </c>
      <c r="E13" s="12">
        <v>0</v>
      </c>
      <c r="F13" s="5">
        <f>Tabelle13812[[#This Row],[Einsatz '[h']]]*Tabelle13812[[#This Row],[Stundensatz '[€']]]</f>
        <v>0</v>
      </c>
      <c r="G13" s="13"/>
      <c r="H13"/>
      <c r="I13"/>
      <c r="J13"/>
      <c r="K13"/>
      <c r="L13"/>
      <c r="M13"/>
      <c r="N13"/>
      <c r="O13"/>
      <c r="P13"/>
      <c r="Q13"/>
      <c r="R13"/>
      <c r="S13"/>
      <c r="T13"/>
      <c r="U13"/>
      <c r="V13"/>
      <c r="W13"/>
      <c r="X13"/>
      <c r="Y13"/>
      <c r="Z13"/>
      <c r="AA13"/>
      <c r="AB13"/>
      <c r="AC13"/>
      <c r="AD13"/>
      <c r="AE13"/>
      <c r="AF13"/>
    </row>
    <row r="14" spans="1:32" ht="15" x14ac:dyDescent="0.25">
      <c r="A14" s="6"/>
      <c r="B14" s="6" t="s">
        <v>14</v>
      </c>
      <c r="C14" s="18">
        <v>0</v>
      </c>
      <c r="D14" s="10">
        <v>0</v>
      </c>
      <c r="E14" s="12">
        <v>0</v>
      </c>
      <c r="F14" s="5">
        <f>Tabelle13812[[#This Row],[Einsatz '[h']]]*Tabelle13812[[#This Row],[Stundensatz '[€']]]</f>
        <v>0</v>
      </c>
      <c r="G14" s="13"/>
      <c r="H14"/>
      <c r="I14"/>
      <c r="J14"/>
      <c r="K14"/>
      <c r="L14"/>
      <c r="M14"/>
      <c r="N14"/>
      <c r="O14"/>
      <c r="P14"/>
      <c r="Q14"/>
      <c r="R14"/>
      <c r="S14"/>
      <c r="T14"/>
      <c r="U14"/>
      <c r="V14"/>
      <c r="W14"/>
      <c r="X14"/>
      <c r="Y14"/>
      <c r="Z14"/>
      <c r="AA14"/>
      <c r="AB14"/>
      <c r="AC14"/>
      <c r="AD14"/>
      <c r="AE14"/>
      <c r="AF14"/>
    </row>
    <row r="15" spans="1:32" ht="15" x14ac:dyDescent="0.25">
      <c r="A15" s="6"/>
      <c r="B15" s="6" t="s">
        <v>15</v>
      </c>
      <c r="C15" s="18">
        <v>0</v>
      </c>
      <c r="D15" s="10">
        <v>0</v>
      </c>
      <c r="E15" s="12">
        <v>0</v>
      </c>
      <c r="F15" s="5">
        <f>Tabelle13812[[#This Row],[Einsatz '[h']]]*Tabelle13812[[#This Row],[Stundensatz '[€']]]</f>
        <v>0</v>
      </c>
      <c r="G15" s="13"/>
      <c r="H15"/>
      <c r="I15"/>
      <c r="J15"/>
      <c r="K15"/>
      <c r="L15"/>
      <c r="M15"/>
      <c r="N15"/>
      <c r="O15"/>
      <c r="P15"/>
      <c r="Q15"/>
      <c r="R15"/>
      <c r="S15"/>
      <c r="T15"/>
      <c r="U15"/>
      <c r="V15"/>
      <c r="W15"/>
      <c r="X15"/>
      <c r="Y15"/>
      <c r="Z15"/>
      <c r="AA15"/>
      <c r="AB15"/>
      <c r="AC15"/>
      <c r="AD15"/>
      <c r="AE15"/>
      <c r="AF15"/>
    </row>
    <row r="16" spans="1:32" ht="15" x14ac:dyDescent="0.25">
      <c r="A16" s="6"/>
      <c r="B16" s="6" t="s">
        <v>16</v>
      </c>
      <c r="C16" s="18">
        <v>0</v>
      </c>
      <c r="D16" s="10">
        <v>0</v>
      </c>
      <c r="E16" s="12">
        <v>0</v>
      </c>
      <c r="F16" s="5">
        <f>Tabelle13812[[#This Row],[Einsatz '[h']]]*Tabelle13812[[#This Row],[Stundensatz '[€']]]</f>
        <v>0</v>
      </c>
      <c r="G16" s="13"/>
      <c r="H16"/>
      <c r="I16"/>
      <c r="J16"/>
      <c r="K16"/>
      <c r="L16"/>
      <c r="M16"/>
      <c r="N16"/>
      <c r="O16"/>
      <c r="P16"/>
      <c r="Q16"/>
      <c r="R16"/>
      <c r="S16"/>
      <c r="T16"/>
      <c r="U16"/>
      <c r="V16"/>
      <c r="W16"/>
      <c r="X16"/>
      <c r="Y16"/>
      <c r="Z16"/>
      <c r="AA16"/>
      <c r="AB16"/>
      <c r="AC16"/>
      <c r="AD16"/>
      <c r="AE16"/>
      <c r="AF16"/>
    </row>
    <row r="17" spans="1:32" ht="15" x14ac:dyDescent="0.25">
      <c r="A17" s="6"/>
      <c r="B17" s="6" t="s">
        <v>17</v>
      </c>
      <c r="C17" s="18">
        <v>0</v>
      </c>
      <c r="D17" s="10">
        <v>0</v>
      </c>
      <c r="E17" s="12">
        <v>0</v>
      </c>
      <c r="F17" s="5">
        <f>Tabelle13812[[#This Row],[Einsatz '[h']]]*Tabelle13812[[#This Row],[Stundensatz '[€']]]</f>
        <v>0</v>
      </c>
      <c r="G17" s="13"/>
      <c r="H17"/>
      <c r="I17"/>
      <c r="J17"/>
      <c r="K17"/>
      <c r="L17"/>
      <c r="M17"/>
      <c r="N17"/>
      <c r="O17"/>
      <c r="P17"/>
      <c r="Q17"/>
      <c r="R17"/>
      <c r="S17"/>
      <c r="T17"/>
      <c r="U17"/>
      <c r="V17"/>
      <c r="W17"/>
      <c r="X17"/>
      <c r="Y17"/>
      <c r="Z17"/>
      <c r="AA17"/>
      <c r="AB17"/>
      <c r="AC17"/>
      <c r="AD17"/>
      <c r="AE17"/>
      <c r="AF17"/>
    </row>
    <row r="18" spans="1:32" ht="15" x14ac:dyDescent="0.25">
      <c r="A18" s="6"/>
      <c r="B18" s="6" t="s">
        <v>27</v>
      </c>
      <c r="C18" s="18">
        <v>0</v>
      </c>
      <c r="D18" s="14"/>
      <c r="E18" s="14"/>
      <c r="F18" s="15">
        <v>0</v>
      </c>
      <c r="G18" s="13"/>
      <c r="H18"/>
      <c r="I18"/>
      <c r="J18"/>
      <c r="K18"/>
      <c r="L18"/>
      <c r="M18"/>
      <c r="N18"/>
      <c r="O18"/>
      <c r="P18"/>
      <c r="Q18"/>
      <c r="R18"/>
      <c r="S18"/>
      <c r="T18"/>
      <c r="U18"/>
      <c r="V18"/>
      <c r="W18"/>
      <c r="X18"/>
      <c r="Y18"/>
      <c r="Z18"/>
      <c r="AA18"/>
      <c r="AB18"/>
      <c r="AC18"/>
      <c r="AD18"/>
      <c r="AE18"/>
      <c r="AF18"/>
    </row>
    <row r="19" spans="1:32" ht="15" x14ac:dyDescent="0.25">
      <c r="A19" s="6"/>
      <c r="B19" s="6" t="s">
        <v>0</v>
      </c>
      <c r="C19" s="19">
        <v>0</v>
      </c>
      <c r="D19" s="4"/>
      <c r="E19" s="4"/>
      <c r="F19" s="16">
        <v>0</v>
      </c>
      <c r="G19" s="13"/>
      <c r="H19"/>
      <c r="I19"/>
      <c r="J19"/>
      <c r="K19"/>
      <c r="L19"/>
      <c r="M19"/>
      <c r="N19"/>
      <c r="O19"/>
      <c r="P19"/>
      <c r="Q19"/>
      <c r="R19"/>
      <c r="S19"/>
      <c r="T19"/>
      <c r="U19"/>
      <c r="V19"/>
      <c r="W19"/>
      <c r="X19"/>
      <c r="Y19"/>
      <c r="Z19"/>
      <c r="AA19"/>
      <c r="AB19"/>
      <c r="AC19"/>
      <c r="AD19"/>
      <c r="AE19"/>
      <c r="AF19"/>
    </row>
    <row r="20" spans="1:32" ht="15" x14ac:dyDescent="0.25">
      <c r="A20" s="6"/>
      <c r="B20" s="6" t="s">
        <v>18</v>
      </c>
      <c r="C20" s="19">
        <v>0</v>
      </c>
      <c r="D20" s="4"/>
      <c r="E20" s="4"/>
      <c r="F20" s="16">
        <v>0</v>
      </c>
      <c r="G20" s="13"/>
      <c r="H20"/>
      <c r="I20"/>
      <c r="J20"/>
      <c r="K20"/>
      <c r="L20"/>
      <c r="M20"/>
      <c r="N20"/>
      <c r="O20"/>
      <c r="P20"/>
      <c r="Q20"/>
      <c r="R20"/>
      <c r="S20"/>
      <c r="T20"/>
      <c r="U20"/>
      <c r="V20"/>
      <c r="W20"/>
      <c r="X20"/>
      <c r="Y20"/>
      <c r="Z20"/>
      <c r="AA20"/>
      <c r="AB20"/>
      <c r="AC20"/>
      <c r="AD20"/>
      <c r="AE20"/>
      <c r="AF20"/>
    </row>
    <row r="21" spans="1:32" ht="15" x14ac:dyDescent="0.25">
      <c r="A21" s="6"/>
      <c r="B21" s="6" t="s">
        <v>24</v>
      </c>
      <c r="C21" s="20">
        <f>IFERROR(SUMPRODUCT(F13:F20,C13:C20)/Tabelle13812[[#This Row],[Preis '[€']]],0)</f>
        <v>0</v>
      </c>
      <c r="D21" s="4"/>
      <c r="E21" s="4"/>
      <c r="F21" s="5">
        <f>SUM(F13:F20)</f>
        <v>0</v>
      </c>
      <c r="G21" s="4"/>
      <c r="H21"/>
      <c r="I21"/>
      <c r="J21"/>
      <c r="K21"/>
      <c r="L21"/>
      <c r="M21"/>
      <c r="N21"/>
      <c r="O21"/>
      <c r="P21"/>
      <c r="Q21"/>
      <c r="R21"/>
      <c r="S21"/>
      <c r="T21"/>
      <c r="U21"/>
      <c r="V21"/>
      <c r="W21"/>
      <c r="X21"/>
      <c r="Y21"/>
      <c r="Z21"/>
      <c r="AA21"/>
      <c r="AB21"/>
      <c r="AC21"/>
      <c r="AD21"/>
      <c r="AE21"/>
      <c r="AF21"/>
    </row>
    <row r="22" spans="1:32" ht="15" x14ac:dyDescent="0.25">
      <c r="A22" s="6"/>
      <c r="B22" s="6" t="s">
        <v>25</v>
      </c>
      <c r="C22" s="20">
        <f>C21</f>
        <v>0</v>
      </c>
      <c r="D22" s="4"/>
      <c r="E22" s="4"/>
      <c r="F22" s="5">
        <f>F21*(1.19)</f>
        <v>0</v>
      </c>
      <c r="G22" s="4"/>
      <c r="H22"/>
      <c r="I22"/>
      <c r="J22"/>
      <c r="K22"/>
      <c r="L22"/>
      <c r="M22"/>
      <c r="N22"/>
      <c r="O22"/>
      <c r="P22"/>
      <c r="Q22"/>
      <c r="R22"/>
      <c r="S22"/>
      <c r="T22"/>
      <c r="U22"/>
      <c r="V22"/>
      <c r="W22"/>
      <c r="X22"/>
      <c r="Y22"/>
      <c r="Z22"/>
      <c r="AA22"/>
      <c r="AB22"/>
      <c r="AC22"/>
      <c r="AD22"/>
      <c r="AE22"/>
      <c r="AF22"/>
    </row>
    <row r="23" spans="1:32" ht="15" x14ac:dyDescent="0.25">
      <c r="A23" s="6"/>
      <c r="B23" s="6"/>
      <c r="C23" s="6"/>
      <c r="D23" s="6"/>
      <c r="E23" s="6"/>
      <c r="F23" s="6"/>
      <c r="G23" s="6"/>
      <c r="H23"/>
      <c r="I23"/>
      <c r="J23"/>
      <c r="K23"/>
      <c r="L23"/>
      <c r="M23"/>
      <c r="N23"/>
      <c r="O23"/>
      <c r="P23"/>
      <c r="Q23"/>
      <c r="R23"/>
      <c r="S23"/>
      <c r="T23"/>
      <c r="U23"/>
      <c r="V23"/>
      <c r="W23"/>
      <c r="X23"/>
      <c r="Y23"/>
      <c r="Z23"/>
      <c r="AA23"/>
      <c r="AB23"/>
      <c r="AC23"/>
      <c r="AD23"/>
      <c r="AE23"/>
      <c r="AF23"/>
    </row>
    <row r="24" spans="1:32" ht="27" customHeight="1" x14ac:dyDescent="0.25">
      <c r="A24" s="6"/>
      <c r="B24" s="6"/>
      <c r="C24" s="6"/>
      <c r="D24" s="6"/>
      <c r="E24" s="6"/>
      <c r="F24" s="6"/>
      <c r="G24" s="6"/>
      <c r="H24"/>
      <c r="I24"/>
      <c r="J24"/>
      <c r="K24"/>
      <c r="L24"/>
      <c r="M24"/>
      <c r="N24"/>
      <c r="O24"/>
      <c r="P24"/>
      <c r="Q24"/>
      <c r="R24"/>
      <c r="S24"/>
      <c r="T24"/>
      <c r="U24"/>
      <c r="V24"/>
      <c r="W24"/>
      <c r="X24"/>
      <c r="Y24"/>
      <c r="Z24"/>
      <c r="AA24"/>
      <c r="AB24"/>
      <c r="AC24"/>
      <c r="AD24"/>
      <c r="AE24"/>
      <c r="AF24"/>
    </row>
    <row r="25" spans="1:32" ht="18" x14ac:dyDescent="0.25">
      <c r="A25" s="6"/>
      <c r="B25" s="11" t="s">
        <v>10</v>
      </c>
      <c r="C25" s="6"/>
      <c r="D25" s="6"/>
      <c r="E25" s="6"/>
      <c r="F25" s="6"/>
      <c r="G25" s="6"/>
    </row>
    <row r="26" spans="1:32" ht="18" x14ac:dyDescent="0.25">
      <c r="A26" s="6"/>
      <c r="B26" s="11"/>
      <c r="C26" s="6"/>
      <c r="D26" s="6"/>
      <c r="E26" s="6"/>
      <c r="F26" s="6"/>
      <c r="G26" s="6"/>
    </row>
    <row r="27" spans="1:32" x14ac:dyDescent="0.2">
      <c r="A27" s="6"/>
      <c r="B27" s="6" t="s">
        <v>12</v>
      </c>
      <c r="C27" s="6" t="s">
        <v>26</v>
      </c>
      <c r="D27" s="6" t="s">
        <v>22</v>
      </c>
      <c r="E27" s="6" t="s">
        <v>21</v>
      </c>
      <c r="F27" s="6" t="s">
        <v>19</v>
      </c>
      <c r="G27" s="6" t="s">
        <v>20</v>
      </c>
    </row>
    <row r="28" spans="1:32" x14ac:dyDescent="0.2">
      <c r="A28" s="6"/>
      <c r="B28" s="6" t="s">
        <v>13</v>
      </c>
      <c r="C28" s="18">
        <v>0</v>
      </c>
      <c r="D28" s="10">
        <v>0</v>
      </c>
      <c r="E28" s="12">
        <v>0</v>
      </c>
      <c r="F28" s="5">
        <f>Tabelle1361014[[#This Row],[Einsatz '[h']]]*Tabelle1361014[[#This Row],[Stundensatz '[€']]]</f>
        <v>0</v>
      </c>
      <c r="G28" s="13"/>
    </row>
    <row r="29" spans="1:32" x14ac:dyDescent="0.2">
      <c r="A29" s="6"/>
      <c r="B29" s="6" t="s">
        <v>14</v>
      </c>
      <c r="C29" s="18">
        <v>0</v>
      </c>
      <c r="D29" s="10">
        <v>0</v>
      </c>
      <c r="E29" s="12">
        <v>0</v>
      </c>
      <c r="F29" s="5">
        <f>Tabelle1361014[[#This Row],[Einsatz '[h']]]*Tabelle1361014[[#This Row],[Stundensatz '[€']]]</f>
        <v>0</v>
      </c>
      <c r="G29" s="13"/>
    </row>
    <row r="30" spans="1:32" x14ac:dyDescent="0.2">
      <c r="A30" s="6"/>
      <c r="B30" s="6" t="s">
        <v>15</v>
      </c>
      <c r="C30" s="18">
        <v>0</v>
      </c>
      <c r="D30" s="10">
        <v>0</v>
      </c>
      <c r="E30" s="12">
        <v>0</v>
      </c>
      <c r="F30" s="5">
        <f>Tabelle1361014[[#This Row],[Einsatz '[h']]]*Tabelle1361014[[#This Row],[Stundensatz '[€']]]</f>
        <v>0</v>
      </c>
      <c r="G30" s="13"/>
    </row>
    <row r="31" spans="1:32" x14ac:dyDescent="0.2">
      <c r="A31" s="6"/>
      <c r="B31" s="6" t="s">
        <v>16</v>
      </c>
      <c r="C31" s="18">
        <v>0</v>
      </c>
      <c r="D31" s="10">
        <v>0</v>
      </c>
      <c r="E31" s="12">
        <v>0</v>
      </c>
      <c r="F31" s="5">
        <f>Tabelle1361014[[#This Row],[Einsatz '[h']]]*Tabelle1361014[[#This Row],[Stundensatz '[€']]]</f>
        <v>0</v>
      </c>
      <c r="G31" s="13"/>
    </row>
    <row r="32" spans="1:32" x14ac:dyDescent="0.2">
      <c r="A32" s="6"/>
      <c r="B32" s="6" t="s">
        <v>17</v>
      </c>
      <c r="C32" s="18">
        <v>0</v>
      </c>
      <c r="D32" s="10">
        <v>0</v>
      </c>
      <c r="E32" s="12">
        <v>0</v>
      </c>
      <c r="F32" s="5">
        <f>Tabelle1361014[[#This Row],[Einsatz '[h']]]*Tabelle1361014[[#This Row],[Stundensatz '[€']]]</f>
        <v>0</v>
      </c>
      <c r="G32" s="13"/>
    </row>
    <row r="33" spans="1:7" x14ac:dyDescent="0.2">
      <c r="A33" s="6"/>
      <c r="B33" s="6" t="s">
        <v>27</v>
      </c>
      <c r="C33" s="18">
        <v>0</v>
      </c>
      <c r="D33" s="14"/>
      <c r="E33" s="14"/>
      <c r="F33" s="15">
        <v>0</v>
      </c>
      <c r="G33" s="13"/>
    </row>
    <row r="34" spans="1:7" x14ac:dyDescent="0.2">
      <c r="A34" s="6"/>
      <c r="B34" s="6" t="s">
        <v>0</v>
      </c>
      <c r="C34" s="19">
        <v>0</v>
      </c>
      <c r="D34" s="4"/>
      <c r="E34" s="4"/>
      <c r="F34" s="16">
        <v>0</v>
      </c>
      <c r="G34" s="13"/>
    </row>
    <row r="35" spans="1:7" x14ac:dyDescent="0.2">
      <c r="A35" s="6"/>
      <c r="B35" s="6" t="s">
        <v>18</v>
      </c>
      <c r="C35" s="19">
        <v>0</v>
      </c>
      <c r="D35" s="4"/>
      <c r="E35" s="4"/>
      <c r="F35" s="16">
        <v>0</v>
      </c>
      <c r="G35" s="13"/>
    </row>
    <row r="36" spans="1:7" x14ac:dyDescent="0.2">
      <c r="A36" s="6"/>
      <c r="B36" s="6" t="s">
        <v>24</v>
      </c>
      <c r="C36" s="20">
        <f>IFERROR(SUMPRODUCT(F28:F35,C28:C35)/Tabelle1361014[[#This Row],[Preis '[€']]],0)</f>
        <v>0</v>
      </c>
      <c r="D36" s="4"/>
      <c r="E36" s="4"/>
      <c r="F36" s="5">
        <f>SUM(F28:F35)</f>
        <v>0</v>
      </c>
      <c r="G36" s="4"/>
    </row>
    <row r="37" spans="1:7" x14ac:dyDescent="0.2">
      <c r="A37" s="6"/>
      <c r="B37" s="6" t="s">
        <v>25</v>
      </c>
      <c r="C37" s="20">
        <f>C36</f>
        <v>0</v>
      </c>
      <c r="D37" s="4"/>
      <c r="E37" s="4"/>
      <c r="F37" s="5">
        <f>F36*(1.19)</f>
        <v>0</v>
      </c>
      <c r="G37" s="4"/>
    </row>
    <row r="38" spans="1:7" ht="15" x14ac:dyDescent="0.25">
      <c r="A38" s="6"/>
      <c r="B38"/>
      <c r="C38"/>
      <c r="D38"/>
      <c r="E38"/>
      <c r="F38"/>
      <c r="G38"/>
    </row>
    <row r="39" spans="1:7" x14ac:dyDescent="0.2">
      <c r="A39" s="6"/>
      <c r="B39" s="6"/>
      <c r="C39" s="6"/>
      <c r="D39" s="6"/>
      <c r="E39" s="6"/>
      <c r="F39" s="6"/>
      <c r="G39" s="6"/>
    </row>
    <row r="40" spans="1:7" x14ac:dyDescent="0.2">
      <c r="A40" s="6"/>
      <c r="B40" s="6"/>
      <c r="C40" s="6"/>
      <c r="D40" s="6"/>
      <c r="E40" s="6"/>
      <c r="F40" s="6"/>
      <c r="G40" s="6"/>
    </row>
    <row r="41" spans="1:7" ht="18" x14ac:dyDescent="0.25">
      <c r="A41" s="6"/>
      <c r="B41" s="11" t="s">
        <v>11</v>
      </c>
      <c r="C41" s="6"/>
      <c r="D41" s="6"/>
      <c r="E41" s="6"/>
      <c r="F41" s="6"/>
      <c r="G41" s="6"/>
    </row>
    <row r="42" spans="1:7" ht="18" x14ac:dyDescent="0.25">
      <c r="A42" s="6"/>
      <c r="B42" s="11"/>
      <c r="C42" s="6"/>
      <c r="D42" s="6"/>
      <c r="E42" s="6"/>
      <c r="F42" s="6"/>
      <c r="G42" s="6"/>
    </row>
    <row r="43" spans="1:7" ht="15" x14ac:dyDescent="0.25">
      <c r="A43"/>
      <c r="B43" s="6" t="s">
        <v>12</v>
      </c>
      <c r="C43" s="6" t="s">
        <v>26</v>
      </c>
      <c r="D43" s="6" t="s">
        <v>22</v>
      </c>
      <c r="E43" s="6" t="s">
        <v>21</v>
      </c>
      <c r="F43" s="6" t="s">
        <v>19</v>
      </c>
      <c r="G43" s="6" t="s">
        <v>20</v>
      </c>
    </row>
    <row r="44" spans="1:7" ht="15" x14ac:dyDescent="0.25">
      <c r="A44"/>
      <c r="B44" s="6" t="s">
        <v>13</v>
      </c>
      <c r="C44" s="18">
        <v>0</v>
      </c>
      <c r="D44" s="10">
        <v>0</v>
      </c>
      <c r="E44" s="12">
        <v>0</v>
      </c>
      <c r="F44" s="5">
        <f>Tabelle1371115[[#This Row],[Einsatz '[h']]]*Tabelle1371115[[#This Row],[Stundensatz '[€']]]</f>
        <v>0</v>
      </c>
      <c r="G44" s="13"/>
    </row>
    <row r="45" spans="1:7" ht="15" x14ac:dyDescent="0.25">
      <c r="A45"/>
      <c r="B45" s="6" t="s">
        <v>14</v>
      </c>
      <c r="C45" s="18">
        <v>0</v>
      </c>
      <c r="D45" s="10">
        <v>0</v>
      </c>
      <c r="E45" s="12">
        <v>0</v>
      </c>
      <c r="F45" s="5">
        <f>Tabelle1371115[[#This Row],[Einsatz '[h']]]*Tabelle1371115[[#This Row],[Stundensatz '[€']]]</f>
        <v>0</v>
      </c>
      <c r="G45" s="13"/>
    </row>
    <row r="46" spans="1:7" ht="15" x14ac:dyDescent="0.25">
      <c r="A46"/>
      <c r="B46" s="6" t="s">
        <v>15</v>
      </c>
      <c r="C46" s="18">
        <v>0</v>
      </c>
      <c r="D46" s="10">
        <v>0</v>
      </c>
      <c r="E46" s="12">
        <v>0</v>
      </c>
      <c r="F46" s="5">
        <f>Tabelle1371115[[#This Row],[Einsatz '[h']]]*Tabelle1371115[[#This Row],[Stundensatz '[€']]]</f>
        <v>0</v>
      </c>
      <c r="G46" s="13"/>
    </row>
    <row r="47" spans="1:7" ht="15" x14ac:dyDescent="0.25">
      <c r="A47"/>
      <c r="B47" s="6" t="s">
        <v>16</v>
      </c>
      <c r="C47" s="18">
        <v>0</v>
      </c>
      <c r="D47" s="10">
        <v>0</v>
      </c>
      <c r="E47" s="12">
        <v>0</v>
      </c>
      <c r="F47" s="5">
        <f>Tabelle1371115[[#This Row],[Einsatz '[h']]]*Tabelle1371115[[#This Row],[Stundensatz '[€']]]</f>
        <v>0</v>
      </c>
      <c r="G47" s="13"/>
    </row>
    <row r="48" spans="1:7" ht="15" x14ac:dyDescent="0.25">
      <c r="A48"/>
      <c r="B48" s="6" t="s">
        <v>17</v>
      </c>
      <c r="C48" s="18">
        <v>0</v>
      </c>
      <c r="D48" s="10">
        <v>0</v>
      </c>
      <c r="E48" s="12">
        <v>0</v>
      </c>
      <c r="F48" s="5">
        <f>Tabelle1371115[[#This Row],[Einsatz '[h']]]*Tabelle1371115[[#This Row],[Stundensatz '[€']]]</f>
        <v>0</v>
      </c>
      <c r="G48" s="13"/>
    </row>
    <row r="49" spans="1:7" ht="15" x14ac:dyDescent="0.25">
      <c r="A49"/>
      <c r="B49" s="6" t="s">
        <v>27</v>
      </c>
      <c r="C49" s="18">
        <v>0</v>
      </c>
      <c r="D49" s="14"/>
      <c r="E49" s="14"/>
      <c r="F49" s="15">
        <v>0</v>
      </c>
      <c r="G49" s="13"/>
    </row>
    <row r="50" spans="1:7" ht="15" x14ac:dyDescent="0.25">
      <c r="A50"/>
      <c r="B50" s="6" t="s">
        <v>0</v>
      </c>
      <c r="C50" s="19">
        <v>0</v>
      </c>
      <c r="D50" s="4"/>
      <c r="E50" s="4"/>
      <c r="F50" s="16">
        <v>0</v>
      </c>
      <c r="G50" s="13"/>
    </row>
    <row r="51" spans="1:7" ht="15" x14ac:dyDescent="0.25">
      <c r="A51"/>
      <c r="B51" s="6" t="s">
        <v>18</v>
      </c>
      <c r="C51" s="19">
        <v>0</v>
      </c>
      <c r="D51" s="4"/>
      <c r="E51" s="4"/>
      <c r="F51" s="16">
        <v>0</v>
      </c>
      <c r="G51" s="13"/>
    </row>
    <row r="52" spans="1:7" ht="15" x14ac:dyDescent="0.25">
      <c r="A52"/>
      <c r="B52" s="6" t="s">
        <v>24</v>
      </c>
      <c r="C52" s="20">
        <f>IFERROR(SUMPRODUCT(F44:F51,C44:C51)/Tabelle1371115[[#This Row],[Preis '[€']]],0)</f>
        <v>0</v>
      </c>
      <c r="D52" s="4"/>
      <c r="E52" s="4"/>
      <c r="F52" s="5">
        <f>SUM(F44:F51)</f>
        <v>0</v>
      </c>
      <c r="G52" s="4"/>
    </row>
    <row r="53" spans="1:7" ht="15" x14ac:dyDescent="0.25">
      <c r="A53"/>
      <c r="B53" s="6" t="s">
        <v>25</v>
      </c>
      <c r="C53" s="20">
        <f>C52</f>
        <v>0</v>
      </c>
      <c r="D53" s="4"/>
      <c r="E53" s="4"/>
      <c r="F53" s="5">
        <f>F52*(1.19)</f>
        <v>0</v>
      </c>
      <c r="G53" s="4"/>
    </row>
    <row r="54" spans="1:7" ht="15" x14ac:dyDescent="0.25">
      <c r="A54"/>
      <c r="B54"/>
      <c r="C54"/>
      <c r="D54"/>
      <c r="E54"/>
      <c r="F54"/>
      <c r="G54"/>
    </row>
    <row r="55" spans="1:7" ht="15" x14ac:dyDescent="0.25">
      <c r="A55"/>
      <c r="B55"/>
      <c r="C55"/>
      <c r="D55"/>
      <c r="E55"/>
      <c r="F55"/>
      <c r="G55"/>
    </row>
    <row r="56" spans="1:7" ht="15" x14ac:dyDescent="0.25">
      <c r="A56"/>
      <c r="B56"/>
      <c r="C56"/>
      <c r="D56"/>
      <c r="E56"/>
      <c r="F56"/>
      <c r="G56"/>
    </row>
    <row r="57" spans="1:7" x14ac:dyDescent="0.2">
      <c r="A57" s="6"/>
      <c r="B57" s="6"/>
      <c r="C57" s="6"/>
      <c r="D57" s="6"/>
      <c r="E57" s="6"/>
      <c r="F57" s="6"/>
      <c r="G57" s="6"/>
    </row>
    <row r="58" spans="1:7" x14ac:dyDescent="0.2">
      <c r="A58" s="6"/>
      <c r="B58" s="6"/>
      <c r="C58" s="6"/>
      <c r="D58" s="6"/>
      <c r="E58" s="6"/>
      <c r="F58" s="6"/>
      <c r="G58" s="6"/>
    </row>
    <row r="59" spans="1:7" x14ac:dyDescent="0.2">
      <c r="A59" s="6"/>
      <c r="B59" s="6"/>
      <c r="C59" s="6"/>
      <c r="D59" s="6"/>
      <c r="E59" s="6"/>
      <c r="F59" s="6"/>
      <c r="G59" s="6"/>
    </row>
  </sheetData>
  <sheetProtection sheet="1" objects="1" scenarios="1" selectLockedCells="1"/>
  <mergeCells count="3">
    <mergeCell ref="B3:F3"/>
    <mergeCell ref="B4:G4"/>
    <mergeCell ref="B6:G6"/>
  </mergeCells>
  <conditionalFormatting sqref="C21:C22">
    <cfRule type="cellIs" dxfId="17" priority="3" operator="lessThan">
      <formula>0.5</formula>
    </cfRule>
  </conditionalFormatting>
  <conditionalFormatting sqref="C36:C37">
    <cfRule type="cellIs" dxfId="16" priority="2" operator="lessThan">
      <formula>0.5</formula>
    </cfRule>
  </conditionalFormatting>
  <conditionalFormatting sqref="C52:C53">
    <cfRule type="cellIs" dxfId="15" priority="1" operator="lessThan">
      <formula>0.5</formula>
    </cfRule>
  </conditionalFormatting>
  <pageMargins left="0.25" right="0.25" top="0.75" bottom="0.75" header="0.3" footer="0.3"/>
  <pageSetup paperSize="9" orientation="landscape" horizontalDpi="4294967293" r:id="rId1"/>
  <headerFooter>
    <oddHeader>&amp;LSchutzklasse: Intern</oddHeader>
  </headerFooter>
  <tableParts count="4">
    <tablePart r:id="rId2"/>
    <tablePart r:id="rId3"/>
    <tablePart r:id="rId4"/>
    <tablePart r:id="rId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03DB3CC-F1AA-443E-9B06-A35FF28C7320}">
          <x14:formula1>
            <xm:f>Feldauswahl!$A$4:$A$5</xm:f>
          </x14:formula1>
          <xm:sqref>C13:C17 C28:C32 C44:C48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A565A-7864-47C9-BF65-A57D31E58689}">
  <dimension ref="A1:AF59"/>
  <sheetViews>
    <sheetView showGridLines="0" view="pageLayout" topLeftCell="A25" zoomScaleNormal="100" zoomScaleSheetLayoutView="80" workbookViewId="0">
      <selection activeCell="G46" sqref="G46"/>
    </sheetView>
  </sheetViews>
  <sheetFormatPr baseColWidth="10" defaultColWidth="11.42578125" defaultRowHeight="12.75" x14ac:dyDescent="0.2"/>
  <cols>
    <col min="1" max="1" width="2.42578125" style="3" customWidth="1"/>
    <col min="2" max="2" width="31.5703125" style="3" customWidth="1"/>
    <col min="3" max="3" width="10.140625" style="3" customWidth="1"/>
    <col min="4" max="4" width="23" style="3" customWidth="1"/>
    <col min="5" max="5" width="13.85546875" style="3" bestFit="1" customWidth="1"/>
    <col min="6" max="6" width="15.140625" style="3" customWidth="1"/>
    <col min="7" max="7" width="29.85546875" style="3" customWidth="1"/>
    <col min="8" max="16384" width="11.42578125" style="3"/>
  </cols>
  <sheetData>
    <row r="1" spans="1:32" ht="18" x14ac:dyDescent="0.25">
      <c r="A1" s="6"/>
      <c r="B1" s="7" t="s">
        <v>8</v>
      </c>
      <c r="C1" s="7"/>
      <c r="D1" s="7"/>
      <c r="E1" s="7"/>
      <c r="F1" s="7"/>
      <c r="G1" s="7"/>
    </row>
    <row r="2" spans="1:32" ht="15" x14ac:dyDescent="0.25">
      <c r="A2" s="6"/>
      <c r="B2" s="8"/>
      <c r="C2" s="8"/>
      <c r="D2" s="8"/>
      <c r="E2" s="8"/>
      <c r="F2" s="8"/>
      <c r="G2" s="8"/>
      <c r="H2"/>
      <c r="I2"/>
      <c r="J2"/>
      <c r="K2"/>
      <c r="L2"/>
      <c r="M2"/>
      <c r="N2"/>
      <c r="O2"/>
      <c r="P2"/>
      <c r="Q2"/>
      <c r="R2"/>
      <c r="S2"/>
      <c r="T2"/>
      <c r="U2"/>
      <c r="V2"/>
      <c r="W2"/>
      <c r="X2"/>
      <c r="Y2"/>
      <c r="Z2"/>
      <c r="AA2"/>
      <c r="AB2"/>
      <c r="AC2"/>
      <c r="AD2"/>
      <c r="AE2"/>
      <c r="AF2"/>
    </row>
    <row r="3" spans="1:32" ht="15" x14ac:dyDescent="0.25">
      <c r="A3" s="6"/>
      <c r="B3" s="28" t="s">
        <v>2</v>
      </c>
      <c r="C3" s="28"/>
      <c r="D3" s="28"/>
      <c r="E3" s="28"/>
      <c r="F3" s="28"/>
      <c r="G3" s="6"/>
      <c r="H3"/>
      <c r="I3"/>
      <c r="J3"/>
      <c r="K3"/>
      <c r="L3"/>
      <c r="M3"/>
      <c r="N3"/>
      <c r="O3"/>
      <c r="P3"/>
      <c r="Q3"/>
      <c r="R3"/>
      <c r="S3"/>
      <c r="T3"/>
      <c r="U3"/>
      <c r="V3"/>
      <c r="W3"/>
      <c r="X3"/>
      <c r="Y3"/>
      <c r="Z3"/>
      <c r="AA3"/>
      <c r="AB3"/>
      <c r="AC3"/>
      <c r="AD3"/>
      <c r="AE3"/>
      <c r="AF3"/>
    </row>
    <row r="4" spans="1:32" ht="120" customHeight="1" x14ac:dyDescent="0.25">
      <c r="A4" s="6"/>
      <c r="B4" s="32" t="s">
        <v>29</v>
      </c>
      <c r="C4" s="32"/>
      <c r="D4" s="32"/>
      <c r="E4" s="32"/>
      <c r="F4" s="32"/>
      <c r="G4" s="32"/>
      <c r="H4"/>
      <c r="I4"/>
      <c r="J4"/>
      <c r="K4"/>
      <c r="L4"/>
      <c r="M4"/>
      <c r="N4"/>
      <c r="O4"/>
      <c r="P4"/>
      <c r="Q4"/>
      <c r="R4"/>
      <c r="S4"/>
      <c r="T4"/>
      <c r="U4"/>
      <c r="V4"/>
      <c r="W4"/>
      <c r="X4"/>
      <c r="Y4"/>
      <c r="Z4"/>
      <c r="AA4"/>
      <c r="AB4"/>
      <c r="AC4"/>
      <c r="AD4"/>
      <c r="AE4"/>
      <c r="AF4"/>
    </row>
    <row r="5" spans="1:32" ht="15" x14ac:dyDescent="0.25">
      <c r="A5" s="6"/>
      <c r="B5" s="21"/>
      <c r="C5" s="21"/>
      <c r="D5" s="21"/>
      <c r="E5" s="21"/>
      <c r="F5" s="21"/>
      <c r="G5" s="21"/>
      <c r="H5"/>
      <c r="I5"/>
      <c r="J5"/>
      <c r="K5"/>
      <c r="L5"/>
      <c r="M5"/>
      <c r="N5"/>
      <c r="O5"/>
      <c r="P5"/>
      <c r="Q5"/>
      <c r="R5"/>
      <c r="S5"/>
      <c r="T5"/>
      <c r="U5"/>
      <c r="V5"/>
      <c r="W5"/>
      <c r="X5"/>
      <c r="Y5"/>
      <c r="Z5"/>
      <c r="AA5"/>
      <c r="AB5"/>
      <c r="AC5"/>
      <c r="AD5"/>
      <c r="AE5"/>
      <c r="AF5"/>
    </row>
    <row r="6" spans="1:32" ht="15" x14ac:dyDescent="0.25">
      <c r="A6" s="6"/>
      <c r="B6" s="31"/>
      <c r="C6" s="31"/>
      <c r="D6" s="31"/>
      <c r="E6" s="31"/>
      <c r="F6" s="31"/>
      <c r="G6" s="31"/>
      <c r="H6"/>
      <c r="I6"/>
      <c r="J6"/>
      <c r="K6"/>
      <c r="L6"/>
      <c r="M6"/>
      <c r="N6"/>
      <c r="O6"/>
      <c r="P6"/>
      <c r="Q6"/>
      <c r="R6"/>
      <c r="S6"/>
      <c r="T6"/>
      <c r="U6"/>
      <c r="V6"/>
      <c r="W6"/>
      <c r="X6"/>
      <c r="Y6"/>
      <c r="Z6"/>
      <c r="AA6"/>
      <c r="AB6"/>
      <c r="AC6"/>
      <c r="AD6"/>
      <c r="AE6"/>
      <c r="AF6"/>
    </row>
    <row r="7" spans="1:32" ht="15" x14ac:dyDescent="0.25">
      <c r="A7" s="6"/>
      <c r="B7" s="6" t="s">
        <v>1</v>
      </c>
      <c r="C7" s="10"/>
      <c r="D7" s="6"/>
      <c r="E7" s="6"/>
      <c r="F7" s="6"/>
      <c r="G7" s="6"/>
      <c r="H7"/>
      <c r="I7"/>
      <c r="J7"/>
      <c r="K7"/>
      <c r="L7"/>
      <c r="M7"/>
      <c r="N7"/>
      <c r="O7"/>
      <c r="P7"/>
      <c r="Q7"/>
      <c r="R7"/>
      <c r="S7"/>
      <c r="T7"/>
      <c r="U7"/>
      <c r="V7"/>
      <c r="W7"/>
      <c r="X7"/>
      <c r="Y7"/>
      <c r="Z7"/>
      <c r="AA7"/>
      <c r="AB7"/>
      <c r="AC7"/>
      <c r="AD7"/>
      <c r="AE7"/>
      <c r="AF7"/>
    </row>
    <row r="8" spans="1:32" ht="15" x14ac:dyDescent="0.25">
      <c r="A8" s="6"/>
      <c r="B8" s="6"/>
      <c r="C8" s="6"/>
      <c r="D8" s="6"/>
      <c r="E8" s="6"/>
      <c r="F8" s="6"/>
      <c r="G8" s="6"/>
      <c r="H8"/>
      <c r="I8"/>
      <c r="J8"/>
      <c r="K8"/>
      <c r="L8"/>
      <c r="M8"/>
      <c r="N8"/>
      <c r="O8"/>
      <c r="P8"/>
      <c r="Q8"/>
      <c r="R8"/>
      <c r="S8"/>
      <c r="T8"/>
      <c r="U8"/>
      <c r="V8"/>
      <c r="W8"/>
      <c r="X8"/>
      <c r="Y8"/>
      <c r="Z8"/>
      <c r="AA8"/>
      <c r="AB8"/>
      <c r="AC8"/>
      <c r="AD8"/>
      <c r="AE8"/>
      <c r="AF8"/>
    </row>
    <row r="9" spans="1:32" ht="27.6" customHeight="1" x14ac:dyDescent="0.25">
      <c r="A9" s="6"/>
      <c r="B9" s="6"/>
      <c r="C9" s="6"/>
      <c r="D9" s="6"/>
      <c r="E9" s="6"/>
      <c r="F9" s="6"/>
      <c r="G9" s="6"/>
      <c r="H9"/>
      <c r="I9"/>
      <c r="J9"/>
      <c r="K9"/>
      <c r="L9"/>
      <c r="M9"/>
      <c r="N9"/>
      <c r="O9"/>
      <c r="P9"/>
      <c r="Q9"/>
      <c r="R9"/>
      <c r="S9"/>
      <c r="T9"/>
      <c r="U9"/>
      <c r="V9"/>
      <c r="W9"/>
      <c r="X9"/>
      <c r="Y9"/>
      <c r="Z9"/>
      <c r="AA9"/>
      <c r="AB9"/>
      <c r="AC9"/>
      <c r="AD9"/>
      <c r="AE9"/>
      <c r="AF9"/>
    </row>
    <row r="10" spans="1:32" ht="18" x14ac:dyDescent="0.25">
      <c r="A10" s="6"/>
      <c r="B10" s="11" t="s">
        <v>9</v>
      </c>
      <c r="C10" s="6"/>
      <c r="D10" s="6"/>
      <c r="E10" s="6"/>
      <c r="F10" s="6"/>
      <c r="G10" s="6"/>
      <c r="H10"/>
      <c r="I10"/>
      <c r="J10"/>
      <c r="K10"/>
      <c r="L10"/>
      <c r="M10"/>
      <c r="N10"/>
      <c r="O10"/>
      <c r="P10"/>
      <c r="Q10"/>
      <c r="R10"/>
      <c r="S10"/>
      <c r="T10"/>
      <c r="U10"/>
      <c r="V10"/>
      <c r="W10"/>
      <c r="X10"/>
      <c r="Y10"/>
      <c r="Z10"/>
      <c r="AA10"/>
      <c r="AB10"/>
      <c r="AC10"/>
      <c r="AD10"/>
      <c r="AE10"/>
      <c r="AF10"/>
    </row>
    <row r="11" spans="1:32" ht="18" x14ac:dyDescent="0.25">
      <c r="A11" s="6"/>
      <c r="B11" s="11"/>
      <c r="C11" s="6"/>
      <c r="D11" s="6"/>
      <c r="E11" s="6"/>
      <c r="F11" s="6"/>
      <c r="G11" s="6"/>
      <c r="H11"/>
      <c r="I11"/>
      <c r="J11"/>
      <c r="K11"/>
      <c r="L11"/>
      <c r="M11"/>
      <c r="N11"/>
      <c r="O11"/>
      <c r="P11"/>
      <c r="Q11"/>
      <c r="R11"/>
      <c r="S11"/>
      <c r="T11"/>
      <c r="U11"/>
      <c r="V11"/>
      <c r="W11"/>
      <c r="X11"/>
      <c r="Y11"/>
      <c r="Z11"/>
      <c r="AA11"/>
      <c r="AB11"/>
      <c r="AC11"/>
      <c r="AD11"/>
      <c r="AE11"/>
      <c r="AF11"/>
    </row>
    <row r="12" spans="1:32" ht="15" x14ac:dyDescent="0.25">
      <c r="A12" s="6"/>
      <c r="B12" s="6" t="s">
        <v>12</v>
      </c>
      <c r="C12" s="6" t="s">
        <v>26</v>
      </c>
      <c r="D12" s="6" t="s">
        <v>22</v>
      </c>
      <c r="E12" s="6" t="s">
        <v>21</v>
      </c>
      <c r="F12" s="6" t="s">
        <v>19</v>
      </c>
      <c r="G12" s="6" t="s">
        <v>20</v>
      </c>
      <c r="H12"/>
      <c r="I12"/>
      <c r="J12"/>
      <c r="K12"/>
      <c r="L12"/>
      <c r="M12"/>
      <c r="N12"/>
      <c r="O12"/>
      <c r="P12"/>
      <c r="Q12"/>
      <c r="R12"/>
      <c r="S12"/>
      <c r="T12"/>
      <c r="U12"/>
      <c r="V12"/>
      <c r="W12"/>
      <c r="X12"/>
      <c r="Y12"/>
      <c r="Z12"/>
      <c r="AA12"/>
      <c r="AB12"/>
      <c r="AC12"/>
      <c r="AD12"/>
      <c r="AE12"/>
      <c r="AF12"/>
    </row>
    <row r="13" spans="1:32" ht="15" x14ac:dyDescent="0.25">
      <c r="A13" s="6"/>
      <c r="B13" s="6" t="s">
        <v>13</v>
      </c>
      <c r="C13" s="18">
        <v>0</v>
      </c>
      <c r="D13" s="10">
        <v>0</v>
      </c>
      <c r="E13" s="12">
        <v>0</v>
      </c>
      <c r="F13" s="5">
        <f>Tabelle13816[[#This Row],[Einsatz '[h']]]*Tabelle13816[[#This Row],[Stundensatz '[€']]]</f>
        <v>0</v>
      </c>
      <c r="G13" s="13"/>
      <c r="H13"/>
      <c r="I13"/>
      <c r="J13"/>
      <c r="K13"/>
      <c r="L13"/>
      <c r="M13"/>
      <c r="N13"/>
      <c r="O13"/>
      <c r="P13"/>
      <c r="Q13"/>
      <c r="R13"/>
      <c r="S13"/>
      <c r="T13"/>
      <c r="U13"/>
      <c r="V13"/>
      <c r="W13"/>
      <c r="X13"/>
      <c r="Y13"/>
      <c r="Z13"/>
      <c r="AA13"/>
      <c r="AB13"/>
      <c r="AC13"/>
      <c r="AD13"/>
      <c r="AE13"/>
      <c r="AF13"/>
    </row>
    <row r="14" spans="1:32" ht="15" x14ac:dyDescent="0.25">
      <c r="A14" s="6"/>
      <c r="B14" s="6" t="s">
        <v>14</v>
      </c>
      <c r="C14" s="18">
        <v>0</v>
      </c>
      <c r="D14" s="10">
        <v>0</v>
      </c>
      <c r="E14" s="12">
        <v>0</v>
      </c>
      <c r="F14" s="5">
        <f>Tabelle13816[[#This Row],[Einsatz '[h']]]*Tabelle13816[[#This Row],[Stundensatz '[€']]]</f>
        <v>0</v>
      </c>
      <c r="G14" s="13"/>
      <c r="H14"/>
      <c r="I14"/>
      <c r="J14"/>
      <c r="K14"/>
      <c r="L14"/>
      <c r="M14"/>
      <c r="N14"/>
      <c r="O14"/>
      <c r="P14"/>
      <c r="Q14"/>
      <c r="R14"/>
      <c r="S14"/>
      <c r="T14"/>
      <c r="U14"/>
      <c r="V14"/>
      <c r="W14"/>
      <c r="X14"/>
      <c r="Y14"/>
      <c r="Z14"/>
      <c r="AA14"/>
      <c r="AB14"/>
      <c r="AC14"/>
      <c r="AD14"/>
      <c r="AE14"/>
      <c r="AF14"/>
    </row>
    <row r="15" spans="1:32" ht="15" x14ac:dyDescent="0.25">
      <c r="A15" s="6"/>
      <c r="B15" s="6" t="s">
        <v>15</v>
      </c>
      <c r="C15" s="18">
        <v>0</v>
      </c>
      <c r="D15" s="10">
        <v>0</v>
      </c>
      <c r="E15" s="12">
        <v>0</v>
      </c>
      <c r="F15" s="5">
        <f>Tabelle13816[[#This Row],[Einsatz '[h']]]*Tabelle13816[[#This Row],[Stundensatz '[€']]]</f>
        <v>0</v>
      </c>
      <c r="G15" s="13"/>
      <c r="H15"/>
      <c r="I15"/>
      <c r="J15"/>
      <c r="K15"/>
      <c r="L15"/>
      <c r="M15"/>
      <c r="N15"/>
      <c r="O15"/>
      <c r="P15"/>
      <c r="Q15"/>
      <c r="R15"/>
      <c r="S15"/>
      <c r="T15"/>
      <c r="U15"/>
      <c r="V15"/>
      <c r="W15"/>
      <c r="X15"/>
      <c r="Y15"/>
      <c r="Z15"/>
      <c r="AA15"/>
      <c r="AB15"/>
      <c r="AC15"/>
      <c r="AD15"/>
      <c r="AE15"/>
      <c r="AF15"/>
    </row>
    <row r="16" spans="1:32" ht="15" x14ac:dyDescent="0.25">
      <c r="A16" s="6"/>
      <c r="B16" s="6" t="s">
        <v>16</v>
      </c>
      <c r="C16" s="18">
        <v>0</v>
      </c>
      <c r="D16" s="10">
        <v>0</v>
      </c>
      <c r="E16" s="12">
        <v>0</v>
      </c>
      <c r="F16" s="5">
        <f>Tabelle13816[[#This Row],[Einsatz '[h']]]*Tabelle13816[[#This Row],[Stundensatz '[€']]]</f>
        <v>0</v>
      </c>
      <c r="G16" s="13"/>
      <c r="H16"/>
      <c r="I16"/>
      <c r="J16"/>
      <c r="K16"/>
      <c r="L16"/>
      <c r="M16"/>
      <c r="N16"/>
      <c r="O16"/>
      <c r="P16"/>
      <c r="Q16"/>
      <c r="R16"/>
      <c r="S16"/>
      <c r="T16"/>
      <c r="U16"/>
      <c r="V16"/>
      <c r="W16"/>
      <c r="X16"/>
      <c r="Y16"/>
      <c r="Z16"/>
      <c r="AA16"/>
      <c r="AB16"/>
      <c r="AC16"/>
      <c r="AD16"/>
      <c r="AE16"/>
      <c r="AF16"/>
    </row>
    <row r="17" spans="1:32" ht="15" x14ac:dyDescent="0.25">
      <c r="A17" s="6"/>
      <c r="B17" s="6" t="s">
        <v>17</v>
      </c>
      <c r="C17" s="18">
        <v>0</v>
      </c>
      <c r="D17" s="10">
        <v>0</v>
      </c>
      <c r="E17" s="12">
        <v>0</v>
      </c>
      <c r="F17" s="5">
        <f>Tabelle13816[[#This Row],[Einsatz '[h']]]*Tabelle13816[[#This Row],[Stundensatz '[€']]]</f>
        <v>0</v>
      </c>
      <c r="G17" s="13"/>
      <c r="H17"/>
      <c r="I17"/>
      <c r="J17"/>
      <c r="K17"/>
      <c r="L17"/>
      <c r="M17"/>
      <c r="N17"/>
      <c r="O17"/>
      <c r="P17"/>
      <c r="Q17"/>
      <c r="R17"/>
      <c r="S17"/>
      <c r="T17"/>
      <c r="U17"/>
      <c r="V17"/>
      <c r="W17"/>
      <c r="X17"/>
      <c r="Y17"/>
      <c r="Z17"/>
      <c r="AA17"/>
      <c r="AB17"/>
      <c r="AC17"/>
      <c r="AD17"/>
      <c r="AE17"/>
      <c r="AF17"/>
    </row>
    <row r="18" spans="1:32" ht="15" x14ac:dyDescent="0.25">
      <c r="A18" s="6"/>
      <c r="B18" s="6" t="s">
        <v>27</v>
      </c>
      <c r="C18" s="18">
        <v>0</v>
      </c>
      <c r="D18" s="14"/>
      <c r="E18" s="14"/>
      <c r="F18" s="15">
        <v>0</v>
      </c>
      <c r="G18" s="13"/>
      <c r="H18"/>
      <c r="I18"/>
      <c r="J18"/>
      <c r="K18"/>
      <c r="L18"/>
      <c r="M18"/>
      <c r="N18"/>
      <c r="O18"/>
      <c r="P18"/>
      <c r="Q18"/>
      <c r="R18"/>
      <c r="S18"/>
      <c r="T18"/>
      <c r="U18"/>
      <c r="V18"/>
      <c r="W18"/>
      <c r="X18"/>
      <c r="Y18"/>
      <c r="Z18"/>
      <c r="AA18"/>
      <c r="AB18"/>
      <c r="AC18"/>
      <c r="AD18"/>
      <c r="AE18"/>
      <c r="AF18"/>
    </row>
    <row r="19" spans="1:32" ht="15" x14ac:dyDescent="0.25">
      <c r="A19" s="6"/>
      <c r="B19" s="6" t="s">
        <v>0</v>
      </c>
      <c r="C19" s="19">
        <v>0</v>
      </c>
      <c r="D19" s="4"/>
      <c r="E19" s="4"/>
      <c r="F19" s="16">
        <v>0</v>
      </c>
      <c r="G19" s="13"/>
      <c r="H19"/>
      <c r="I19"/>
      <c r="J19"/>
      <c r="K19"/>
      <c r="L19"/>
      <c r="M19"/>
      <c r="N19"/>
      <c r="O19"/>
      <c r="P19"/>
      <c r="Q19"/>
      <c r="R19"/>
      <c r="S19"/>
      <c r="T19"/>
      <c r="U19"/>
      <c r="V19"/>
      <c r="W19"/>
      <c r="X19"/>
      <c r="Y19"/>
      <c r="Z19"/>
      <c r="AA19"/>
      <c r="AB19"/>
      <c r="AC19"/>
      <c r="AD19"/>
      <c r="AE19"/>
      <c r="AF19"/>
    </row>
    <row r="20" spans="1:32" ht="15" x14ac:dyDescent="0.25">
      <c r="A20" s="6"/>
      <c r="B20" s="6" t="s">
        <v>18</v>
      </c>
      <c r="C20" s="19">
        <v>0</v>
      </c>
      <c r="D20" s="4"/>
      <c r="E20" s="4"/>
      <c r="F20" s="16">
        <v>0</v>
      </c>
      <c r="G20" s="13"/>
      <c r="H20"/>
      <c r="I20"/>
      <c r="J20"/>
      <c r="K20"/>
      <c r="L20"/>
      <c r="M20"/>
      <c r="N20"/>
      <c r="O20"/>
      <c r="P20"/>
      <c r="Q20"/>
      <c r="R20"/>
      <c r="S20"/>
      <c r="T20"/>
      <c r="U20"/>
      <c r="V20"/>
      <c r="W20"/>
      <c r="X20"/>
      <c r="Y20"/>
      <c r="Z20"/>
      <c r="AA20"/>
      <c r="AB20"/>
      <c r="AC20"/>
      <c r="AD20"/>
      <c r="AE20"/>
      <c r="AF20"/>
    </row>
    <row r="21" spans="1:32" ht="15" x14ac:dyDescent="0.25">
      <c r="A21" s="6"/>
      <c r="B21" s="6" t="s">
        <v>24</v>
      </c>
      <c r="C21" s="20">
        <f>IFERROR(SUMPRODUCT(F13:F20,C13:C20)/Tabelle13816[[#This Row],[Preis '[€']]],0)</f>
        <v>0</v>
      </c>
      <c r="D21" s="4"/>
      <c r="E21" s="4"/>
      <c r="F21" s="5">
        <f>SUM(F13:F20)</f>
        <v>0</v>
      </c>
      <c r="G21" s="4"/>
      <c r="H21"/>
      <c r="I21"/>
      <c r="J21"/>
      <c r="K21"/>
      <c r="L21"/>
      <c r="M21"/>
      <c r="N21"/>
      <c r="O21"/>
      <c r="P21"/>
      <c r="Q21"/>
      <c r="R21"/>
      <c r="S21"/>
      <c r="T21"/>
      <c r="U21"/>
      <c r="V21"/>
      <c r="W21"/>
      <c r="X21"/>
      <c r="Y21"/>
      <c r="Z21"/>
      <c r="AA21"/>
      <c r="AB21"/>
      <c r="AC21"/>
      <c r="AD21"/>
      <c r="AE21"/>
      <c r="AF21"/>
    </row>
    <row r="22" spans="1:32" ht="15" x14ac:dyDescent="0.25">
      <c r="A22" s="6"/>
      <c r="B22" s="6" t="s">
        <v>25</v>
      </c>
      <c r="C22" s="20">
        <f>C21</f>
        <v>0</v>
      </c>
      <c r="D22" s="4"/>
      <c r="E22" s="4"/>
      <c r="F22" s="5">
        <f>F21*(1.19)</f>
        <v>0</v>
      </c>
      <c r="G22" s="4"/>
      <c r="H22"/>
      <c r="I22"/>
      <c r="J22"/>
      <c r="K22"/>
      <c r="L22"/>
      <c r="M22"/>
      <c r="N22"/>
      <c r="O22"/>
      <c r="P22"/>
      <c r="Q22"/>
      <c r="R22"/>
      <c r="S22"/>
      <c r="T22"/>
      <c r="U22"/>
      <c r="V22"/>
      <c r="W22"/>
      <c r="X22"/>
      <c r="Y22"/>
      <c r="Z22"/>
      <c r="AA22"/>
      <c r="AB22"/>
      <c r="AC22"/>
      <c r="AD22"/>
      <c r="AE22"/>
      <c r="AF22"/>
    </row>
    <row r="23" spans="1:32" ht="15" x14ac:dyDescent="0.25">
      <c r="A23" s="6"/>
      <c r="B23" s="6"/>
      <c r="C23" s="6"/>
      <c r="D23" s="6"/>
      <c r="E23" s="6"/>
      <c r="F23" s="6"/>
      <c r="G23" s="6"/>
      <c r="H23"/>
      <c r="I23"/>
      <c r="J23"/>
      <c r="K23"/>
      <c r="L23"/>
      <c r="M23"/>
      <c r="N23"/>
      <c r="O23"/>
      <c r="P23"/>
      <c r="Q23"/>
      <c r="R23"/>
      <c r="S23"/>
      <c r="T23"/>
      <c r="U23"/>
      <c r="V23"/>
      <c r="W23"/>
      <c r="X23"/>
      <c r="Y23"/>
      <c r="Z23"/>
      <c r="AA23"/>
      <c r="AB23"/>
      <c r="AC23"/>
      <c r="AD23"/>
      <c r="AE23"/>
      <c r="AF23"/>
    </row>
    <row r="24" spans="1:32" ht="27" customHeight="1" x14ac:dyDescent="0.25">
      <c r="A24" s="6"/>
      <c r="B24" s="6"/>
      <c r="C24" s="6"/>
      <c r="D24" s="6"/>
      <c r="E24" s="6"/>
      <c r="F24" s="6"/>
      <c r="G24" s="6"/>
      <c r="H24"/>
      <c r="I24"/>
      <c r="J24"/>
      <c r="K24"/>
      <c r="L24"/>
      <c r="M24"/>
      <c r="N24"/>
      <c r="O24"/>
      <c r="P24"/>
      <c r="Q24"/>
      <c r="R24"/>
      <c r="S24"/>
      <c r="T24"/>
      <c r="U24"/>
      <c r="V24"/>
      <c r="W24"/>
      <c r="X24"/>
      <c r="Y24"/>
      <c r="Z24"/>
      <c r="AA24"/>
      <c r="AB24"/>
      <c r="AC24"/>
      <c r="AD24"/>
      <c r="AE24"/>
      <c r="AF24"/>
    </row>
    <row r="25" spans="1:32" ht="18" x14ac:dyDescent="0.25">
      <c r="A25" s="6"/>
      <c r="B25" s="11" t="s">
        <v>10</v>
      </c>
      <c r="C25" s="6"/>
      <c r="D25" s="6"/>
      <c r="E25" s="6"/>
      <c r="F25" s="6"/>
      <c r="G25" s="6"/>
    </row>
    <row r="26" spans="1:32" ht="18" x14ac:dyDescent="0.25">
      <c r="A26" s="6"/>
      <c r="B26" s="11"/>
      <c r="C26" s="6"/>
      <c r="D26" s="6"/>
      <c r="E26" s="6"/>
      <c r="F26" s="6"/>
      <c r="G26" s="6"/>
    </row>
    <row r="27" spans="1:32" x14ac:dyDescent="0.2">
      <c r="A27" s="6"/>
      <c r="B27" s="6" t="s">
        <v>12</v>
      </c>
      <c r="C27" s="6" t="s">
        <v>26</v>
      </c>
      <c r="D27" s="6" t="s">
        <v>22</v>
      </c>
      <c r="E27" s="6" t="s">
        <v>21</v>
      </c>
      <c r="F27" s="6" t="s">
        <v>19</v>
      </c>
      <c r="G27" s="6" t="s">
        <v>20</v>
      </c>
    </row>
    <row r="28" spans="1:32" x14ac:dyDescent="0.2">
      <c r="A28" s="6"/>
      <c r="B28" s="6" t="s">
        <v>13</v>
      </c>
      <c r="C28" s="18">
        <v>0</v>
      </c>
      <c r="D28" s="10">
        <v>0</v>
      </c>
      <c r="E28" s="12">
        <v>0</v>
      </c>
      <c r="F28" s="5">
        <f>Tabelle1361018[[#This Row],[Einsatz '[h']]]*Tabelle1361018[[#This Row],[Stundensatz '[€']]]</f>
        <v>0</v>
      </c>
      <c r="G28" s="13"/>
    </row>
    <row r="29" spans="1:32" x14ac:dyDescent="0.2">
      <c r="A29" s="6"/>
      <c r="B29" s="6" t="s">
        <v>14</v>
      </c>
      <c r="C29" s="18">
        <v>0</v>
      </c>
      <c r="D29" s="10">
        <v>0</v>
      </c>
      <c r="E29" s="12">
        <v>0</v>
      </c>
      <c r="F29" s="5">
        <f>Tabelle1361018[[#This Row],[Einsatz '[h']]]*Tabelle1361018[[#This Row],[Stundensatz '[€']]]</f>
        <v>0</v>
      </c>
      <c r="G29" s="13"/>
    </row>
    <row r="30" spans="1:32" x14ac:dyDescent="0.2">
      <c r="A30" s="6"/>
      <c r="B30" s="6" t="s">
        <v>15</v>
      </c>
      <c r="C30" s="18">
        <v>0</v>
      </c>
      <c r="D30" s="10">
        <v>0</v>
      </c>
      <c r="E30" s="12">
        <v>0</v>
      </c>
      <c r="F30" s="5">
        <f>Tabelle1361018[[#This Row],[Einsatz '[h']]]*Tabelle1361018[[#This Row],[Stundensatz '[€']]]</f>
        <v>0</v>
      </c>
      <c r="G30" s="13"/>
    </row>
    <row r="31" spans="1:32" x14ac:dyDescent="0.2">
      <c r="A31" s="6"/>
      <c r="B31" s="6" t="s">
        <v>16</v>
      </c>
      <c r="C31" s="18">
        <v>0</v>
      </c>
      <c r="D31" s="10">
        <v>0</v>
      </c>
      <c r="E31" s="12">
        <v>0</v>
      </c>
      <c r="F31" s="5">
        <f>Tabelle1361018[[#This Row],[Einsatz '[h']]]*Tabelle1361018[[#This Row],[Stundensatz '[€']]]</f>
        <v>0</v>
      </c>
      <c r="G31" s="13"/>
    </row>
    <row r="32" spans="1:32" x14ac:dyDescent="0.2">
      <c r="A32" s="6"/>
      <c r="B32" s="6" t="s">
        <v>17</v>
      </c>
      <c r="C32" s="18">
        <v>0</v>
      </c>
      <c r="D32" s="10">
        <v>0</v>
      </c>
      <c r="E32" s="12">
        <v>0</v>
      </c>
      <c r="F32" s="5">
        <f>Tabelle1361018[[#This Row],[Einsatz '[h']]]*Tabelle1361018[[#This Row],[Stundensatz '[€']]]</f>
        <v>0</v>
      </c>
      <c r="G32" s="13"/>
    </row>
    <row r="33" spans="1:7" x14ac:dyDescent="0.2">
      <c r="A33" s="6"/>
      <c r="B33" s="6" t="s">
        <v>27</v>
      </c>
      <c r="C33" s="18">
        <v>0</v>
      </c>
      <c r="D33" s="14"/>
      <c r="E33" s="14"/>
      <c r="F33" s="15">
        <v>0</v>
      </c>
      <c r="G33" s="13"/>
    </row>
    <row r="34" spans="1:7" x14ac:dyDescent="0.2">
      <c r="A34" s="6"/>
      <c r="B34" s="6" t="s">
        <v>0</v>
      </c>
      <c r="C34" s="19">
        <v>0</v>
      </c>
      <c r="D34" s="4"/>
      <c r="E34" s="4"/>
      <c r="F34" s="16">
        <v>0</v>
      </c>
      <c r="G34" s="13"/>
    </row>
    <row r="35" spans="1:7" x14ac:dyDescent="0.2">
      <c r="A35" s="6"/>
      <c r="B35" s="6" t="s">
        <v>18</v>
      </c>
      <c r="C35" s="19">
        <v>0</v>
      </c>
      <c r="D35" s="4"/>
      <c r="E35" s="4"/>
      <c r="F35" s="16">
        <v>0</v>
      </c>
      <c r="G35" s="13"/>
    </row>
    <row r="36" spans="1:7" x14ac:dyDescent="0.2">
      <c r="A36" s="6"/>
      <c r="B36" s="6" t="s">
        <v>24</v>
      </c>
      <c r="C36" s="20">
        <f>IFERROR(SUMPRODUCT(F28:F35,C28:C35)/Tabelle1361018[[#This Row],[Preis '[€']]],0)</f>
        <v>0</v>
      </c>
      <c r="D36" s="4"/>
      <c r="E36" s="4"/>
      <c r="F36" s="5">
        <f>SUM(F28:F35)</f>
        <v>0</v>
      </c>
      <c r="G36" s="4"/>
    </row>
    <row r="37" spans="1:7" x14ac:dyDescent="0.2">
      <c r="A37" s="6"/>
      <c r="B37" s="6" t="s">
        <v>25</v>
      </c>
      <c r="C37" s="20">
        <f>C36</f>
        <v>0</v>
      </c>
      <c r="D37" s="4"/>
      <c r="E37" s="4"/>
      <c r="F37" s="5">
        <f>F36*(1.19)</f>
        <v>0</v>
      </c>
      <c r="G37" s="4"/>
    </row>
    <row r="38" spans="1:7" ht="15" x14ac:dyDescent="0.25">
      <c r="A38" s="6"/>
      <c r="B38"/>
      <c r="C38"/>
      <c r="D38"/>
      <c r="E38"/>
      <c r="F38"/>
      <c r="G38"/>
    </row>
    <row r="39" spans="1:7" x14ac:dyDescent="0.2">
      <c r="A39" s="6"/>
      <c r="B39" s="6"/>
      <c r="C39" s="6"/>
      <c r="D39" s="6"/>
      <c r="E39" s="6"/>
      <c r="F39" s="6"/>
      <c r="G39" s="6"/>
    </row>
    <row r="40" spans="1:7" x14ac:dyDescent="0.2">
      <c r="A40" s="6"/>
      <c r="B40" s="6"/>
      <c r="C40" s="6"/>
      <c r="D40" s="6"/>
      <c r="E40" s="6"/>
      <c r="F40" s="6"/>
      <c r="G40" s="6"/>
    </row>
    <row r="41" spans="1:7" ht="18" x14ac:dyDescent="0.25">
      <c r="A41" s="6"/>
      <c r="B41" s="11" t="s">
        <v>11</v>
      </c>
      <c r="C41" s="6"/>
      <c r="D41" s="6"/>
      <c r="E41" s="6"/>
      <c r="F41" s="6"/>
      <c r="G41" s="6"/>
    </row>
    <row r="42" spans="1:7" ht="18" x14ac:dyDescent="0.25">
      <c r="A42" s="6"/>
      <c r="B42" s="11"/>
      <c r="C42" s="6"/>
      <c r="D42" s="6"/>
      <c r="E42" s="6"/>
      <c r="F42" s="6"/>
      <c r="G42" s="6"/>
    </row>
    <row r="43" spans="1:7" ht="15" x14ac:dyDescent="0.25">
      <c r="A43"/>
      <c r="B43" s="6" t="s">
        <v>12</v>
      </c>
      <c r="C43" s="6" t="s">
        <v>26</v>
      </c>
      <c r="D43" s="6" t="s">
        <v>22</v>
      </c>
      <c r="E43" s="6" t="s">
        <v>21</v>
      </c>
      <c r="F43" s="6" t="s">
        <v>19</v>
      </c>
      <c r="G43" s="6" t="s">
        <v>20</v>
      </c>
    </row>
    <row r="44" spans="1:7" ht="15" x14ac:dyDescent="0.25">
      <c r="A44"/>
      <c r="B44" s="6" t="s">
        <v>13</v>
      </c>
      <c r="C44" s="18">
        <v>0</v>
      </c>
      <c r="D44" s="10">
        <v>0</v>
      </c>
      <c r="E44" s="12">
        <v>0</v>
      </c>
      <c r="F44" s="5">
        <f>Tabelle1371119[[#This Row],[Einsatz '[h']]]*Tabelle1371119[[#This Row],[Stundensatz '[€']]]</f>
        <v>0</v>
      </c>
      <c r="G44" s="13"/>
    </row>
    <row r="45" spans="1:7" ht="15" x14ac:dyDescent="0.25">
      <c r="A45"/>
      <c r="B45" s="6" t="s">
        <v>14</v>
      </c>
      <c r="C45" s="18">
        <v>0</v>
      </c>
      <c r="D45" s="10">
        <v>0</v>
      </c>
      <c r="E45" s="12">
        <v>0</v>
      </c>
      <c r="F45" s="5">
        <f>Tabelle1371119[[#This Row],[Einsatz '[h']]]*Tabelle1371119[[#This Row],[Stundensatz '[€']]]</f>
        <v>0</v>
      </c>
      <c r="G45" s="13"/>
    </row>
    <row r="46" spans="1:7" ht="15" x14ac:dyDescent="0.25">
      <c r="A46"/>
      <c r="B46" s="6" t="s">
        <v>15</v>
      </c>
      <c r="C46" s="18">
        <v>0</v>
      </c>
      <c r="D46" s="10">
        <v>0</v>
      </c>
      <c r="E46" s="12">
        <v>0</v>
      </c>
      <c r="F46" s="5">
        <f>Tabelle1371119[[#This Row],[Einsatz '[h']]]*Tabelle1371119[[#This Row],[Stundensatz '[€']]]</f>
        <v>0</v>
      </c>
      <c r="G46" s="13"/>
    </row>
    <row r="47" spans="1:7" ht="15" x14ac:dyDescent="0.25">
      <c r="A47"/>
      <c r="B47" s="6" t="s">
        <v>16</v>
      </c>
      <c r="C47" s="18">
        <v>0</v>
      </c>
      <c r="D47" s="10">
        <v>0</v>
      </c>
      <c r="E47" s="12">
        <v>0</v>
      </c>
      <c r="F47" s="5">
        <f>Tabelle1371119[[#This Row],[Einsatz '[h']]]*Tabelle1371119[[#This Row],[Stundensatz '[€']]]</f>
        <v>0</v>
      </c>
      <c r="G47" s="13"/>
    </row>
    <row r="48" spans="1:7" ht="15" x14ac:dyDescent="0.25">
      <c r="A48"/>
      <c r="B48" s="6" t="s">
        <v>17</v>
      </c>
      <c r="C48" s="18">
        <v>0</v>
      </c>
      <c r="D48" s="10">
        <v>0</v>
      </c>
      <c r="E48" s="12">
        <v>0</v>
      </c>
      <c r="F48" s="5">
        <f>Tabelle1371119[[#This Row],[Einsatz '[h']]]*Tabelle1371119[[#This Row],[Stundensatz '[€']]]</f>
        <v>0</v>
      </c>
      <c r="G48" s="13"/>
    </row>
    <row r="49" spans="1:7" ht="15" x14ac:dyDescent="0.25">
      <c r="A49"/>
      <c r="B49" s="6" t="s">
        <v>27</v>
      </c>
      <c r="C49" s="18">
        <v>0</v>
      </c>
      <c r="D49" s="14"/>
      <c r="E49" s="14"/>
      <c r="F49" s="15">
        <v>0</v>
      </c>
      <c r="G49" s="13"/>
    </row>
    <row r="50" spans="1:7" ht="15" x14ac:dyDescent="0.25">
      <c r="A50"/>
      <c r="B50" s="6" t="s">
        <v>0</v>
      </c>
      <c r="C50" s="19">
        <v>0</v>
      </c>
      <c r="D50" s="4"/>
      <c r="E50" s="4"/>
      <c r="F50" s="16">
        <v>0</v>
      </c>
      <c r="G50" s="13"/>
    </row>
    <row r="51" spans="1:7" ht="15" x14ac:dyDescent="0.25">
      <c r="A51"/>
      <c r="B51" s="6" t="s">
        <v>18</v>
      </c>
      <c r="C51" s="19">
        <v>0</v>
      </c>
      <c r="D51" s="4"/>
      <c r="E51" s="4"/>
      <c r="F51" s="16">
        <v>0</v>
      </c>
      <c r="G51" s="13"/>
    </row>
    <row r="52" spans="1:7" ht="15" x14ac:dyDescent="0.25">
      <c r="A52"/>
      <c r="B52" s="6" t="s">
        <v>24</v>
      </c>
      <c r="C52" s="20">
        <f>IFERROR(SUMPRODUCT(F44:F51,C44:C51)/Tabelle1371119[[#This Row],[Preis '[€']]],0)</f>
        <v>0</v>
      </c>
      <c r="D52" s="4"/>
      <c r="E52" s="4"/>
      <c r="F52" s="5">
        <f>SUM(F44:F51)</f>
        <v>0</v>
      </c>
      <c r="G52" s="4"/>
    </row>
    <row r="53" spans="1:7" ht="15" x14ac:dyDescent="0.25">
      <c r="A53"/>
      <c r="B53" s="6" t="s">
        <v>25</v>
      </c>
      <c r="C53" s="20">
        <f>C52</f>
        <v>0</v>
      </c>
      <c r="D53" s="4"/>
      <c r="E53" s="4"/>
      <c r="F53" s="5">
        <f>F52*(1.19)</f>
        <v>0</v>
      </c>
      <c r="G53" s="4"/>
    </row>
    <row r="54" spans="1:7" ht="15" x14ac:dyDescent="0.25">
      <c r="A54"/>
      <c r="B54"/>
      <c r="C54"/>
      <c r="D54"/>
      <c r="E54"/>
      <c r="F54"/>
      <c r="G54"/>
    </row>
    <row r="55" spans="1:7" ht="15" x14ac:dyDescent="0.25">
      <c r="A55"/>
      <c r="B55"/>
      <c r="C55"/>
      <c r="D55"/>
      <c r="E55"/>
      <c r="F55"/>
      <c r="G55"/>
    </row>
    <row r="56" spans="1:7" ht="15" x14ac:dyDescent="0.25">
      <c r="A56"/>
      <c r="B56"/>
      <c r="C56"/>
      <c r="D56"/>
      <c r="E56"/>
      <c r="F56"/>
      <c r="G56"/>
    </row>
    <row r="57" spans="1:7" x14ac:dyDescent="0.2">
      <c r="A57" s="6"/>
      <c r="B57" s="6"/>
      <c r="C57" s="6"/>
      <c r="D57" s="6"/>
      <c r="E57" s="6"/>
      <c r="F57" s="6"/>
      <c r="G57" s="6"/>
    </row>
    <row r="58" spans="1:7" x14ac:dyDescent="0.2">
      <c r="A58" s="6"/>
      <c r="B58" s="6"/>
      <c r="C58" s="6"/>
      <c r="D58" s="6"/>
      <c r="E58" s="6"/>
      <c r="F58" s="6"/>
      <c r="G58" s="6"/>
    </row>
    <row r="59" spans="1:7" x14ac:dyDescent="0.2">
      <c r="A59" s="6"/>
      <c r="B59" s="6"/>
      <c r="C59" s="6"/>
      <c r="D59" s="6"/>
      <c r="E59" s="6"/>
      <c r="F59" s="6"/>
      <c r="G59" s="6"/>
    </row>
  </sheetData>
  <sheetProtection sheet="1" objects="1" scenarios="1" selectLockedCells="1"/>
  <mergeCells count="3">
    <mergeCell ref="B3:F3"/>
    <mergeCell ref="B4:G4"/>
    <mergeCell ref="B6:G6"/>
  </mergeCells>
  <conditionalFormatting sqref="C21:C22">
    <cfRule type="cellIs" dxfId="14" priority="3" operator="lessThan">
      <formula>0.5</formula>
    </cfRule>
  </conditionalFormatting>
  <conditionalFormatting sqref="C36:C37">
    <cfRule type="cellIs" dxfId="13" priority="2" operator="lessThan">
      <formula>0.5</formula>
    </cfRule>
  </conditionalFormatting>
  <conditionalFormatting sqref="C52:C53">
    <cfRule type="cellIs" dxfId="12" priority="1" operator="lessThan">
      <formula>0.5</formula>
    </cfRule>
  </conditionalFormatting>
  <pageMargins left="0.25" right="0.25" top="0.75" bottom="0.75" header="0.3" footer="0.3"/>
  <pageSetup paperSize="9" orientation="landscape" horizontalDpi="4294967293" r:id="rId1"/>
  <headerFooter>
    <oddHeader>&amp;LSchutzklasse: Intern</oddHeader>
  </headerFooter>
  <tableParts count="4">
    <tablePart r:id="rId2"/>
    <tablePart r:id="rId3"/>
    <tablePart r:id="rId4"/>
    <tablePart r:id="rId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B6DBE35-822D-43BB-9CCC-155523F8C959}">
          <x14:formula1>
            <xm:f>Feldauswahl!$A$4:$A$5</xm:f>
          </x14:formula1>
          <xm:sqref>C13:C17 C28:C32 C44:C48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41B37-DD05-41E8-B856-CC53342F1B67}">
  <dimension ref="A1:AF59"/>
  <sheetViews>
    <sheetView showGridLines="0" view="pageLayout" topLeftCell="A28" zoomScaleNormal="100" zoomScaleSheetLayoutView="80" workbookViewId="0">
      <selection activeCell="G46" sqref="G46"/>
    </sheetView>
  </sheetViews>
  <sheetFormatPr baseColWidth="10" defaultColWidth="11.42578125" defaultRowHeight="12.75" x14ac:dyDescent="0.2"/>
  <cols>
    <col min="1" max="1" width="2.42578125" style="3" customWidth="1"/>
    <col min="2" max="2" width="31.5703125" style="3" customWidth="1"/>
    <col min="3" max="3" width="10.140625" style="3" customWidth="1"/>
    <col min="4" max="4" width="23" style="3" customWidth="1"/>
    <col min="5" max="5" width="13.85546875" style="3" bestFit="1" customWidth="1"/>
    <col min="6" max="6" width="15.140625" style="3" customWidth="1"/>
    <col min="7" max="7" width="29.85546875" style="3" customWidth="1"/>
    <col min="8" max="16384" width="11.42578125" style="3"/>
  </cols>
  <sheetData>
    <row r="1" spans="1:32" ht="18" x14ac:dyDescent="0.25">
      <c r="A1" s="6"/>
      <c r="B1" s="7" t="s">
        <v>8</v>
      </c>
      <c r="C1" s="7"/>
      <c r="D1" s="7"/>
      <c r="E1" s="7"/>
      <c r="F1" s="7"/>
      <c r="G1" s="7"/>
    </row>
    <row r="2" spans="1:32" ht="15" x14ac:dyDescent="0.25">
      <c r="A2" s="6"/>
      <c r="B2" s="8"/>
      <c r="C2" s="8"/>
      <c r="D2" s="8"/>
      <c r="E2" s="8"/>
      <c r="F2" s="8"/>
      <c r="G2" s="8"/>
      <c r="H2"/>
      <c r="I2"/>
      <c r="J2"/>
      <c r="K2"/>
      <c r="L2"/>
      <c r="M2"/>
      <c r="N2"/>
      <c r="O2"/>
      <c r="P2"/>
      <c r="Q2"/>
      <c r="R2"/>
      <c r="S2"/>
      <c r="T2"/>
      <c r="U2"/>
      <c r="V2"/>
      <c r="W2"/>
      <c r="X2"/>
      <c r="Y2"/>
      <c r="Z2"/>
      <c r="AA2"/>
      <c r="AB2"/>
      <c r="AC2"/>
      <c r="AD2"/>
      <c r="AE2"/>
      <c r="AF2"/>
    </row>
    <row r="3" spans="1:32" ht="15" x14ac:dyDescent="0.25">
      <c r="A3" s="6"/>
      <c r="B3" s="28" t="s">
        <v>2</v>
      </c>
      <c r="C3" s="28"/>
      <c r="D3" s="28"/>
      <c r="E3" s="28"/>
      <c r="F3" s="28"/>
      <c r="G3" s="6"/>
      <c r="H3"/>
      <c r="I3"/>
      <c r="J3"/>
      <c r="K3"/>
      <c r="L3"/>
      <c r="M3"/>
      <c r="N3"/>
      <c r="O3"/>
      <c r="P3"/>
      <c r="Q3"/>
      <c r="R3"/>
      <c r="S3"/>
      <c r="T3"/>
      <c r="U3"/>
      <c r="V3"/>
      <c r="W3"/>
      <c r="X3"/>
      <c r="Y3"/>
      <c r="Z3"/>
      <c r="AA3"/>
      <c r="AB3"/>
      <c r="AC3"/>
      <c r="AD3"/>
      <c r="AE3"/>
      <c r="AF3"/>
    </row>
    <row r="4" spans="1:32" ht="119.25" customHeight="1" x14ac:dyDescent="0.25">
      <c r="A4" s="6"/>
      <c r="B4" s="32" t="s">
        <v>29</v>
      </c>
      <c r="C4" s="32"/>
      <c r="D4" s="32"/>
      <c r="E4" s="32"/>
      <c r="F4" s="32"/>
      <c r="G4" s="32"/>
      <c r="H4"/>
      <c r="I4"/>
      <c r="J4"/>
      <c r="K4"/>
      <c r="L4"/>
      <c r="M4"/>
      <c r="N4"/>
      <c r="O4"/>
      <c r="P4"/>
      <c r="Q4"/>
      <c r="R4"/>
      <c r="S4"/>
      <c r="T4"/>
      <c r="U4"/>
      <c r="V4"/>
      <c r="W4"/>
      <c r="X4"/>
      <c r="Y4"/>
      <c r="Z4"/>
      <c r="AA4"/>
      <c r="AB4"/>
      <c r="AC4"/>
      <c r="AD4"/>
      <c r="AE4"/>
      <c r="AF4"/>
    </row>
    <row r="5" spans="1:32" ht="15" x14ac:dyDescent="0.25">
      <c r="A5" s="6"/>
      <c r="B5" s="21"/>
      <c r="C5" s="21"/>
      <c r="D5" s="21"/>
      <c r="E5" s="21"/>
      <c r="F5" s="21"/>
      <c r="G5" s="21"/>
      <c r="H5"/>
      <c r="I5"/>
      <c r="J5"/>
      <c r="K5"/>
      <c r="L5"/>
      <c r="M5"/>
      <c r="N5"/>
      <c r="O5"/>
      <c r="P5"/>
      <c r="Q5"/>
      <c r="R5"/>
      <c r="S5"/>
      <c r="T5"/>
      <c r="U5"/>
      <c r="V5"/>
      <c r="W5"/>
      <c r="X5"/>
      <c r="Y5"/>
      <c r="Z5"/>
      <c r="AA5"/>
      <c r="AB5"/>
      <c r="AC5"/>
      <c r="AD5"/>
      <c r="AE5"/>
      <c r="AF5"/>
    </row>
    <row r="6" spans="1:32" ht="15" x14ac:dyDescent="0.25">
      <c r="A6" s="6"/>
      <c r="B6" s="31"/>
      <c r="C6" s="31"/>
      <c r="D6" s="31"/>
      <c r="E6" s="31"/>
      <c r="F6" s="31"/>
      <c r="G6" s="31"/>
      <c r="H6"/>
      <c r="I6"/>
      <c r="J6"/>
      <c r="K6"/>
      <c r="L6"/>
      <c r="M6"/>
      <c r="N6"/>
      <c r="O6"/>
      <c r="P6"/>
      <c r="Q6"/>
      <c r="R6"/>
      <c r="S6"/>
      <c r="T6"/>
      <c r="U6"/>
      <c r="V6"/>
      <c r="W6"/>
      <c r="X6"/>
      <c r="Y6"/>
      <c r="Z6"/>
      <c r="AA6"/>
      <c r="AB6"/>
      <c r="AC6"/>
      <c r="AD6"/>
      <c r="AE6"/>
      <c r="AF6"/>
    </row>
    <row r="7" spans="1:32" ht="15" x14ac:dyDescent="0.25">
      <c r="A7" s="6"/>
      <c r="B7" s="6" t="s">
        <v>1</v>
      </c>
      <c r="C7" s="10"/>
      <c r="D7" s="6"/>
      <c r="E7" s="6"/>
      <c r="F7" s="6"/>
      <c r="G7" s="6"/>
      <c r="H7"/>
      <c r="I7"/>
      <c r="J7"/>
      <c r="K7"/>
      <c r="L7"/>
      <c r="M7"/>
      <c r="N7"/>
      <c r="O7"/>
      <c r="P7"/>
      <c r="Q7"/>
      <c r="R7"/>
      <c r="S7"/>
      <c r="T7"/>
      <c r="U7"/>
      <c r="V7"/>
      <c r="W7"/>
      <c r="X7"/>
      <c r="Y7"/>
      <c r="Z7"/>
      <c r="AA7"/>
      <c r="AB7"/>
      <c r="AC7"/>
      <c r="AD7"/>
      <c r="AE7"/>
      <c r="AF7"/>
    </row>
    <row r="8" spans="1:32" ht="15" x14ac:dyDescent="0.25">
      <c r="A8" s="6"/>
      <c r="B8" s="6"/>
      <c r="C8" s="6"/>
      <c r="D8" s="6"/>
      <c r="E8" s="6"/>
      <c r="F8" s="6"/>
      <c r="G8" s="6"/>
      <c r="H8"/>
      <c r="I8"/>
      <c r="J8"/>
      <c r="K8"/>
      <c r="L8"/>
      <c r="M8"/>
      <c r="N8"/>
      <c r="O8"/>
      <c r="P8"/>
      <c r="Q8"/>
      <c r="R8"/>
      <c r="S8"/>
      <c r="T8"/>
      <c r="U8"/>
      <c r="V8"/>
      <c r="W8"/>
      <c r="X8"/>
      <c r="Y8"/>
      <c r="Z8"/>
      <c r="AA8"/>
      <c r="AB8"/>
      <c r="AC8"/>
      <c r="AD8"/>
      <c r="AE8"/>
      <c r="AF8"/>
    </row>
    <row r="9" spans="1:32" ht="27.6" customHeight="1" x14ac:dyDescent="0.25">
      <c r="A9" s="6"/>
      <c r="B9" s="6"/>
      <c r="C9" s="6"/>
      <c r="D9" s="6"/>
      <c r="E9" s="6"/>
      <c r="F9" s="6"/>
      <c r="G9" s="6"/>
      <c r="H9"/>
      <c r="I9"/>
      <c r="J9"/>
      <c r="K9"/>
      <c r="L9"/>
      <c r="M9"/>
      <c r="N9"/>
      <c r="O9"/>
      <c r="P9"/>
      <c r="Q9"/>
      <c r="R9"/>
      <c r="S9"/>
      <c r="T9"/>
      <c r="U9"/>
      <c r="V9"/>
      <c r="W9"/>
      <c r="X9"/>
      <c r="Y9"/>
      <c r="Z9"/>
      <c r="AA9"/>
      <c r="AB9"/>
      <c r="AC9"/>
      <c r="AD9"/>
      <c r="AE9"/>
      <c r="AF9"/>
    </row>
    <row r="10" spans="1:32" ht="18" x14ac:dyDescent="0.25">
      <c r="A10" s="6"/>
      <c r="B10" s="11" t="s">
        <v>9</v>
      </c>
      <c r="C10" s="6"/>
      <c r="D10" s="6"/>
      <c r="E10" s="6"/>
      <c r="F10" s="6"/>
      <c r="G10" s="6"/>
      <c r="H10"/>
      <c r="I10"/>
      <c r="J10"/>
      <c r="K10"/>
      <c r="L10"/>
      <c r="M10"/>
      <c r="N10"/>
      <c r="O10"/>
      <c r="P10"/>
      <c r="Q10"/>
      <c r="R10"/>
      <c r="S10"/>
      <c r="T10"/>
      <c r="U10"/>
      <c r="V10"/>
      <c r="W10"/>
      <c r="X10"/>
      <c r="Y10"/>
      <c r="Z10"/>
      <c r="AA10"/>
      <c r="AB10"/>
      <c r="AC10"/>
      <c r="AD10"/>
      <c r="AE10"/>
      <c r="AF10"/>
    </row>
    <row r="11" spans="1:32" ht="18" x14ac:dyDescent="0.25">
      <c r="A11" s="6"/>
      <c r="B11" s="11"/>
      <c r="C11" s="6"/>
      <c r="D11" s="6"/>
      <c r="E11" s="6"/>
      <c r="F11" s="6"/>
      <c r="G11" s="6"/>
      <c r="H11"/>
      <c r="I11"/>
      <c r="J11"/>
      <c r="K11"/>
      <c r="L11"/>
      <c r="M11"/>
      <c r="N11"/>
      <c r="O11"/>
      <c r="P11"/>
      <c r="Q11"/>
      <c r="R11"/>
      <c r="S11"/>
      <c r="T11"/>
      <c r="U11"/>
      <c r="V11"/>
      <c r="W11"/>
      <c r="X11"/>
      <c r="Y11"/>
      <c r="Z11"/>
      <c r="AA11"/>
      <c r="AB11"/>
      <c r="AC11"/>
      <c r="AD11"/>
      <c r="AE11"/>
      <c r="AF11"/>
    </row>
    <row r="12" spans="1:32" ht="15" x14ac:dyDescent="0.25">
      <c r="A12" s="6"/>
      <c r="B12" s="6" t="s">
        <v>12</v>
      </c>
      <c r="C12" s="6" t="s">
        <v>26</v>
      </c>
      <c r="D12" s="6" t="s">
        <v>22</v>
      </c>
      <c r="E12" s="6" t="s">
        <v>21</v>
      </c>
      <c r="F12" s="6" t="s">
        <v>19</v>
      </c>
      <c r="G12" s="6" t="s">
        <v>20</v>
      </c>
      <c r="H12"/>
      <c r="I12"/>
      <c r="J12"/>
      <c r="K12"/>
      <c r="L12"/>
      <c r="M12"/>
      <c r="N12"/>
      <c r="O12"/>
      <c r="P12"/>
      <c r="Q12"/>
      <c r="R12"/>
      <c r="S12"/>
      <c r="T12"/>
      <c r="U12"/>
      <c r="V12"/>
      <c r="W12"/>
      <c r="X12"/>
      <c r="Y12"/>
      <c r="Z12"/>
      <c r="AA12"/>
      <c r="AB12"/>
      <c r="AC12"/>
      <c r="AD12"/>
      <c r="AE12"/>
      <c r="AF12"/>
    </row>
    <row r="13" spans="1:32" ht="15" x14ac:dyDescent="0.25">
      <c r="A13" s="6"/>
      <c r="B13" s="6" t="s">
        <v>13</v>
      </c>
      <c r="C13" s="18">
        <v>0</v>
      </c>
      <c r="D13" s="10">
        <v>0</v>
      </c>
      <c r="E13" s="12">
        <v>0</v>
      </c>
      <c r="F13" s="5">
        <f>Tabelle13820[[#This Row],[Einsatz '[h']]]*Tabelle13820[[#This Row],[Stundensatz '[€']]]</f>
        <v>0</v>
      </c>
      <c r="G13" s="13"/>
      <c r="H13"/>
      <c r="I13"/>
      <c r="J13"/>
      <c r="K13"/>
      <c r="L13"/>
      <c r="M13"/>
      <c r="N13"/>
      <c r="O13"/>
      <c r="P13"/>
      <c r="Q13"/>
      <c r="R13"/>
      <c r="S13"/>
      <c r="T13"/>
      <c r="U13"/>
      <c r="V13"/>
      <c r="W13"/>
      <c r="X13"/>
      <c r="Y13"/>
      <c r="Z13"/>
      <c r="AA13"/>
      <c r="AB13"/>
      <c r="AC13"/>
      <c r="AD13"/>
      <c r="AE13"/>
      <c r="AF13"/>
    </row>
    <row r="14" spans="1:32" ht="15" x14ac:dyDescent="0.25">
      <c r="A14" s="6"/>
      <c r="B14" s="6" t="s">
        <v>14</v>
      </c>
      <c r="C14" s="18">
        <v>0</v>
      </c>
      <c r="D14" s="10">
        <v>0</v>
      </c>
      <c r="E14" s="12">
        <v>0</v>
      </c>
      <c r="F14" s="5">
        <f>Tabelle13820[[#This Row],[Einsatz '[h']]]*Tabelle13820[[#This Row],[Stundensatz '[€']]]</f>
        <v>0</v>
      </c>
      <c r="G14" s="13"/>
      <c r="H14"/>
      <c r="I14"/>
      <c r="J14"/>
      <c r="K14"/>
      <c r="L14"/>
      <c r="M14"/>
      <c r="N14"/>
      <c r="O14"/>
      <c r="P14"/>
      <c r="Q14"/>
      <c r="R14"/>
      <c r="S14"/>
      <c r="T14"/>
      <c r="U14"/>
      <c r="V14"/>
      <c r="W14"/>
      <c r="X14"/>
      <c r="Y14"/>
      <c r="Z14"/>
      <c r="AA14"/>
      <c r="AB14"/>
      <c r="AC14"/>
      <c r="AD14"/>
      <c r="AE14"/>
      <c r="AF14"/>
    </row>
    <row r="15" spans="1:32" ht="15" x14ac:dyDescent="0.25">
      <c r="A15" s="6"/>
      <c r="B15" s="6" t="s">
        <v>15</v>
      </c>
      <c r="C15" s="18">
        <v>0</v>
      </c>
      <c r="D15" s="10">
        <v>0</v>
      </c>
      <c r="E15" s="12">
        <v>0</v>
      </c>
      <c r="F15" s="5">
        <f>Tabelle13820[[#This Row],[Einsatz '[h']]]*Tabelle13820[[#This Row],[Stundensatz '[€']]]</f>
        <v>0</v>
      </c>
      <c r="G15" s="13"/>
      <c r="H15"/>
      <c r="I15"/>
      <c r="J15"/>
      <c r="K15"/>
      <c r="L15"/>
      <c r="M15"/>
      <c r="N15"/>
      <c r="O15"/>
      <c r="P15"/>
      <c r="Q15"/>
      <c r="R15"/>
      <c r="S15"/>
      <c r="T15"/>
      <c r="U15"/>
      <c r="V15"/>
      <c r="W15"/>
      <c r="X15"/>
      <c r="Y15"/>
      <c r="Z15"/>
      <c r="AA15"/>
      <c r="AB15"/>
      <c r="AC15"/>
      <c r="AD15"/>
      <c r="AE15"/>
      <c r="AF15"/>
    </row>
    <row r="16" spans="1:32" ht="15" x14ac:dyDescent="0.25">
      <c r="A16" s="6"/>
      <c r="B16" s="6" t="s">
        <v>16</v>
      </c>
      <c r="C16" s="18">
        <v>0</v>
      </c>
      <c r="D16" s="10">
        <v>0</v>
      </c>
      <c r="E16" s="12">
        <v>0</v>
      </c>
      <c r="F16" s="5">
        <f>Tabelle13820[[#This Row],[Einsatz '[h']]]*Tabelle13820[[#This Row],[Stundensatz '[€']]]</f>
        <v>0</v>
      </c>
      <c r="G16" s="13"/>
      <c r="H16"/>
      <c r="I16"/>
      <c r="J16"/>
      <c r="K16"/>
      <c r="L16"/>
      <c r="M16"/>
      <c r="N16"/>
      <c r="O16"/>
      <c r="P16"/>
      <c r="Q16"/>
      <c r="R16"/>
      <c r="S16"/>
      <c r="T16"/>
      <c r="U16"/>
      <c r="V16"/>
      <c r="W16"/>
      <c r="X16"/>
      <c r="Y16"/>
      <c r="Z16"/>
      <c r="AA16"/>
      <c r="AB16"/>
      <c r="AC16"/>
      <c r="AD16"/>
      <c r="AE16"/>
      <c r="AF16"/>
    </row>
    <row r="17" spans="1:32" ht="15" x14ac:dyDescent="0.25">
      <c r="A17" s="6"/>
      <c r="B17" s="6" t="s">
        <v>17</v>
      </c>
      <c r="C17" s="18">
        <v>0</v>
      </c>
      <c r="D17" s="10">
        <v>0</v>
      </c>
      <c r="E17" s="12">
        <v>0</v>
      </c>
      <c r="F17" s="5">
        <f>Tabelle13820[[#This Row],[Einsatz '[h']]]*Tabelle13820[[#This Row],[Stundensatz '[€']]]</f>
        <v>0</v>
      </c>
      <c r="G17" s="13"/>
      <c r="H17"/>
      <c r="I17"/>
      <c r="J17"/>
      <c r="K17"/>
      <c r="L17"/>
      <c r="M17"/>
      <c r="N17"/>
      <c r="O17"/>
      <c r="P17"/>
      <c r="Q17"/>
      <c r="R17"/>
      <c r="S17"/>
      <c r="T17"/>
      <c r="U17"/>
      <c r="V17"/>
      <c r="W17"/>
      <c r="X17"/>
      <c r="Y17"/>
      <c r="Z17"/>
      <c r="AA17"/>
      <c r="AB17"/>
      <c r="AC17"/>
      <c r="AD17"/>
      <c r="AE17"/>
      <c r="AF17"/>
    </row>
    <row r="18" spans="1:32" ht="15" x14ac:dyDescent="0.25">
      <c r="A18" s="6"/>
      <c r="B18" s="6" t="s">
        <v>27</v>
      </c>
      <c r="C18" s="18">
        <v>0</v>
      </c>
      <c r="D18" s="14"/>
      <c r="E18" s="14"/>
      <c r="F18" s="15">
        <v>0</v>
      </c>
      <c r="G18" s="13"/>
      <c r="H18"/>
      <c r="I18"/>
      <c r="J18"/>
      <c r="K18"/>
      <c r="L18"/>
      <c r="M18"/>
      <c r="N18"/>
      <c r="O18"/>
      <c r="P18"/>
      <c r="Q18"/>
      <c r="R18"/>
      <c r="S18"/>
      <c r="T18"/>
      <c r="U18"/>
      <c r="V18"/>
      <c r="W18"/>
      <c r="X18"/>
      <c r="Y18"/>
      <c r="Z18"/>
      <c r="AA18"/>
      <c r="AB18"/>
      <c r="AC18"/>
      <c r="AD18"/>
      <c r="AE18"/>
      <c r="AF18"/>
    </row>
    <row r="19" spans="1:32" ht="15" x14ac:dyDescent="0.25">
      <c r="A19" s="6"/>
      <c r="B19" s="6" t="s">
        <v>0</v>
      </c>
      <c r="C19" s="19">
        <v>0</v>
      </c>
      <c r="D19" s="4"/>
      <c r="E19" s="4"/>
      <c r="F19" s="16">
        <v>0</v>
      </c>
      <c r="G19" s="13"/>
      <c r="H19"/>
      <c r="I19"/>
      <c r="J19"/>
      <c r="K19"/>
      <c r="L19"/>
      <c r="M19"/>
      <c r="N19"/>
      <c r="O19"/>
      <c r="P19"/>
      <c r="Q19"/>
      <c r="R19"/>
      <c r="S19"/>
      <c r="T19"/>
      <c r="U19"/>
      <c r="V19"/>
      <c r="W19"/>
      <c r="X19"/>
      <c r="Y19"/>
      <c r="Z19"/>
      <c r="AA19"/>
      <c r="AB19"/>
      <c r="AC19"/>
      <c r="AD19"/>
      <c r="AE19"/>
      <c r="AF19"/>
    </row>
    <row r="20" spans="1:32" ht="15" x14ac:dyDescent="0.25">
      <c r="A20" s="6"/>
      <c r="B20" s="6" t="s">
        <v>18</v>
      </c>
      <c r="C20" s="19">
        <v>0</v>
      </c>
      <c r="D20" s="4"/>
      <c r="E20" s="4"/>
      <c r="F20" s="16">
        <v>0</v>
      </c>
      <c r="G20" s="13"/>
      <c r="H20"/>
      <c r="I20"/>
      <c r="J20"/>
      <c r="K20"/>
      <c r="L20"/>
      <c r="M20"/>
      <c r="N20"/>
      <c r="O20"/>
      <c r="P20"/>
      <c r="Q20"/>
      <c r="R20"/>
      <c r="S20"/>
      <c r="T20"/>
      <c r="U20"/>
      <c r="V20"/>
      <c r="W20"/>
      <c r="X20"/>
      <c r="Y20"/>
      <c r="Z20"/>
      <c r="AA20"/>
      <c r="AB20"/>
      <c r="AC20"/>
      <c r="AD20"/>
      <c r="AE20"/>
      <c r="AF20"/>
    </row>
    <row r="21" spans="1:32" ht="15" x14ac:dyDescent="0.25">
      <c r="A21" s="6"/>
      <c r="B21" s="6" t="s">
        <v>24</v>
      </c>
      <c r="C21" s="20">
        <f>IFERROR(SUMPRODUCT(F13:F20,C13:C20)/Tabelle13820[[#This Row],[Preis '[€']]],0)</f>
        <v>0</v>
      </c>
      <c r="D21" s="4"/>
      <c r="E21" s="4"/>
      <c r="F21" s="5">
        <f>SUM(F13:F20)</f>
        <v>0</v>
      </c>
      <c r="G21" s="4"/>
      <c r="H21"/>
      <c r="I21"/>
      <c r="J21"/>
      <c r="K21"/>
      <c r="L21"/>
      <c r="M21"/>
      <c r="N21"/>
      <c r="O21"/>
      <c r="P21"/>
      <c r="Q21"/>
      <c r="R21"/>
      <c r="S21"/>
      <c r="T21"/>
      <c r="U21"/>
      <c r="V21"/>
      <c r="W21"/>
      <c r="X21"/>
      <c r="Y21"/>
      <c r="Z21"/>
      <c r="AA21"/>
      <c r="AB21"/>
      <c r="AC21"/>
      <c r="AD21"/>
      <c r="AE21"/>
      <c r="AF21"/>
    </row>
    <row r="22" spans="1:32" ht="15" x14ac:dyDescent="0.25">
      <c r="A22" s="6"/>
      <c r="B22" s="6" t="s">
        <v>25</v>
      </c>
      <c r="C22" s="20">
        <f>C21</f>
        <v>0</v>
      </c>
      <c r="D22" s="4"/>
      <c r="E22" s="4"/>
      <c r="F22" s="5">
        <f>F21*(1.19)</f>
        <v>0</v>
      </c>
      <c r="G22" s="4"/>
      <c r="H22"/>
      <c r="I22"/>
      <c r="J22"/>
      <c r="K22"/>
      <c r="L22"/>
      <c r="M22"/>
      <c r="N22"/>
      <c r="O22"/>
      <c r="P22"/>
      <c r="Q22"/>
      <c r="R22"/>
      <c r="S22"/>
      <c r="T22"/>
      <c r="U22"/>
      <c r="V22"/>
      <c r="W22"/>
      <c r="X22"/>
      <c r="Y22"/>
      <c r="Z22"/>
      <c r="AA22"/>
      <c r="AB22"/>
      <c r="AC22"/>
      <c r="AD22"/>
      <c r="AE22"/>
      <c r="AF22"/>
    </row>
    <row r="23" spans="1:32" ht="15" x14ac:dyDescent="0.25">
      <c r="A23" s="6"/>
      <c r="B23" s="6"/>
      <c r="C23" s="6"/>
      <c r="D23" s="6"/>
      <c r="E23" s="6"/>
      <c r="F23" s="6"/>
      <c r="G23" s="6"/>
      <c r="H23"/>
      <c r="I23"/>
      <c r="J23"/>
      <c r="K23"/>
      <c r="L23"/>
      <c r="M23"/>
      <c r="N23"/>
      <c r="O23"/>
      <c r="P23"/>
      <c r="Q23"/>
      <c r="R23"/>
      <c r="S23"/>
      <c r="T23"/>
      <c r="U23"/>
      <c r="V23"/>
      <c r="W23"/>
      <c r="X23"/>
      <c r="Y23"/>
      <c r="Z23"/>
      <c r="AA23"/>
      <c r="AB23"/>
      <c r="AC23"/>
      <c r="AD23"/>
      <c r="AE23"/>
      <c r="AF23"/>
    </row>
    <row r="24" spans="1:32" ht="27" customHeight="1" x14ac:dyDescent="0.25">
      <c r="A24" s="6"/>
      <c r="B24" s="6"/>
      <c r="C24" s="6"/>
      <c r="D24" s="6"/>
      <c r="E24" s="6"/>
      <c r="F24" s="6"/>
      <c r="G24" s="6"/>
      <c r="H24"/>
      <c r="I24"/>
      <c r="J24"/>
      <c r="K24"/>
      <c r="L24"/>
      <c r="M24"/>
      <c r="N24"/>
      <c r="O24"/>
      <c r="P24"/>
      <c r="Q24"/>
      <c r="R24"/>
      <c r="S24"/>
      <c r="T24"/>
      <c r="U24"/>
      <c r="V24"/>
      <c r="W24"/>
      <c r="X24"/>
      <c r="Y24"/>
      <c r="Z24"/>
      <c r="AA24"/>
      <c r="AB24"/>
      <c r="AC24"/>
      <c r="AD24"/>
      <c r="AE24"/>
      <c r="AF24"/>
    </row>
    <row r="25" spans="1:32" ht="18" x14ac:dyDescent="0.25">
      <c r="A25" s="6"/>
      <c r="B25" s="11" t="s">
        <v>10</v>
      </c>
      <c r="C25" s="6"/>
      <c r="D25" s="6"/>
      <c r="E25" s="6"/>
      <c r="F25" s="6"/>
      <c r="G25" s="6"/>
    </row>
    <row r="26" spans="1:32" ht="18" x14ac:dyDescent="0.25">
      <c r="A26" s="6"/>
      <c r="B26" s="11"/>
      <c r="C26" s="6"/>
      <c r="D26" s="6"/>
      <c r="E26" s="6"/>
      <c r="F26" s="6"/>
      <c r="G26" s="6"/>
    </row>
    <row r="27" spans="1:32" x14ac:dyDescent="0.2">
      <c r="A27" s="6"/>
      <c r="B27" s="6" t="s">
        <v>12</v>
      </c>
      <c r="C27" s="6" t="s">
        <v>26</v>
      </c>
      <c r="D27" s="6" t="s">
        <v>22</v>
      </c>
      <c r="E27" s="6" t="s">
        <v>21</v>
      </c>
      <c r="F27" s="6" t="s">
        <v>19</v>
      </c>
      <c r="G27" s="6" t="s">
        <v>20</v>
      </c>
    </row>
    <row r="28" spans="1:32" x14ac:dyDescent="0.2">
      <c r="A28" s="6"/>
      <c r="B28" s="6" t="s">
        <v>13</v>
      </c>
      <c r="C28" s="18">
        <v>0</v>
      </c>
      <c r="D28" s="10">
        <v>0</v>
      </c>
      <c r="E28" s="12">
        <v>0</v>
      </c>
      <c r="F28" s="5">
        <f>Tabelle1361022[[#This Row],[Einsatz '[h']]]*Tabelle1361022[[#This Row],[Stundensatz '[€']]]</f>
        <v>0</v>
      </c>
      <c r="G28" s="13"/>
    </row>
    <row r="29" spans="1:32" x14ac:dyDescent="0.2">
      <c r="A29" s="6"/>
      <c r="B29" s="6" t="s">
        <v>14</v>
      </c>
      <c r="C29" s="18">
        <v>0</v>
      </c>
      <c r="D29" s="10">
        <v>0</v>
      </c>
      <c r="E29" s="12">
        <v>0</v>
      </c>
      <c r="F29" s="5">
        <f>Tabelle1361022[[#This Row],[Einsatz '[h']]]*Tabelle1361022[[#This Row],[Stundensatz '[€']]]</f>
        <v>0</v>
      </c>
      <c r="G29" s="13"/>
    </row>
    <row r="30" spans="1:32" x14ac:dyDescent="0.2">
      <c r="A30" s="6"/>
      <c r="B30" s="6" t="s">
        <v>15</v>
      </c>
      <c r="C30" s="18">
        <v>0</v>
      </c>
      <c r="D30" s="10">
        <v>0</v>
      </c>
      <c r="E30" s="12">
        <v>0</v>
      </c>
      <c r="F30" s="5">
        <f>Tabelle1361022[[#This Row],[Einsatz '[h']]]*Tabelle1361022[[#This Row],[Stundensatz '[€']]]</f>
        <v>0</v>
      </c>
      <c r="G30" s="13"/>
    </row>
    <row r="31" spans="1:32" x14ac:dyDescent="0.2">
      <c r="A31" s="6"/>
      <c r="B31" s="6" t="s">
        <v>16</v>
      </c>
      <c r="C31" s="18">
        <v>0</v>
      </c>
      <c r="D31" s="10">
        <v>0</v>
      </c>
      <c r="E31" s="12">
        <v>0</v>
      </c>
      <c r="F31" s="5">
        <f>Tabelle1361022[[#This Row],[Einsatz '[h']]]*Tabelle1361022[[#This Row],[Stundensatz '[€']]]</f>
        <v>0</v>
      </c>
      <c r="G31" s="13"/>
    </row>
    <row r="32" spans="1:32" x14ac:dyDescent="0.2">
      <c r="A32" s="6"/>
      <c r="B32" s="6" t="s">
        <v>17</v>
      </c>
      <c r="C32" s="18">
        <v>0</v>
      </c>
      <c r="D32" s="10">
        <v>0</v>
      </c>
      <c r="E32" s="12">
        <v>0</v>
      </c>
      <c r="F32" s="5">
        <f>Tabelle1361022[[#This Row],[Einsatz '[h']]]*Tabelle1361022[[#This Row],[Stundensatz '[€']]]</f>
        <v>0</v>
      </c>
      <c r="G32" s="13"/>
    </row>
    <row r="33" spans="1:7" x14ac:dyDescent="0.2">
      <c r="A33" s="6"/>
      <c r="B33" s="6" t="s">
        <v>27</v>
      </c>
      <c r="C33" s="18">
        <v>0</v>
      </c>
      <c r="D33" s="14"/>
      <c r="E33" s="14"/>
      <c r="F33" s="15">
        <v>0</v>
      </c>
      <c r="G33" s="13"/>
    </row>
    <row r="34" spans="1:7" x14ac:dyDescent="0.2">
      <c r="A34" s="6"/>
      <c r="B34" s="6" t="s">
        <v>0</v>
      </c>
      <c r="C34" s="19">
        <v>0</v>
      </c>
      <c r="D34" s="4"/>
      <c r="E34" s="4"/>
      <c r="F34" s="16">
        <v>0</v>
      </c>
      <c r="G34" s="13"/>
    </row>
    <row r="35" spans="1:7" x14ac:dyDescent="0.2">
      <c r="A35" s="6"/>
      <c r="B35" s="6" t="s">
        <v>18</v>
      </c>
      <c r="C35" s="19">
        <v>0</v>
      </c>
      <c r="D35" s="4"/>
      <c r="E35" s="4"/>
      <c r="F35" s="16">
        <v>0</v>
      </c>
      <c r="G35" s="13"/>
    </row>
    <row r="36" spans="1:7" x14ac:dyDescent="0.2">
      <c r="A36" s="6"/>
      <c r="B36" s="6" t="s">
        <v>24</v>
      </c>
      <c r="C36" s="20">
        <f>IFERROR(SUMPRODUCT(F28:F35,C28:C35)/Tabelle1361022[[#This Row],[Preis '[€']]],0)</f>
        <v>0</v>
      </c>
      <c r="D36" s="4"/>
      <c r="E36" s="4"/>
      <c r="F36" s="5">
        <f>SUM(F28:F35)</f>
        <v>0</v>
      </c>
      <c r="G36" s="4"/>
    </row>
    <row r="37" spans="1:7" x14ac:dyDescent="0.2">
      <c r="A37" s="6"/>
      <c r="B37" s="6" t="s">
        <v>25</v>
      </c>
      <c r="C37" s="20">
        <f>C36</f>
        <v>0</v>
      </c>
      <c r="D37" s="4"/>
      <c r="E37" s="4"/>
      <c r="F37" s="5">
        <f>F36*(1.19)</f>
        <v>0</v>
      </c>
      <c r="G37" s="4"/>
    </row>
    <row r="38" spans="1:7" ht="15" x14ac:dyDescent="0.25">
      <c r="A38" s="6"/>
      <c r="B38"/>
      <c r="C38"/>
      <c r="D38"/>
      <c r="E38"/>
      <c r="F38"/>
      <c r="G38"/>
    </row>
    <row r="39" spans="1:7" x14ac:dyDescent="0.2">
      <c r="A39" s="6"/>
      <c r="B39" s="6"/>
      <c r="C39" s="6"/>
      <c r="D39" s="6"/>
      <c r="E39" s="6"/>
      <c r="F39" s="6"/>
      <c r="G39" s="6"/>
    </row>
    <row r="40" spans="1:7" x14ac:dyDescent="0.2">
      <c r="A40" s="6"/>
      <c r="B40" s="6"/>
      <c r="C40" s="6"/>
      <c r="D40" s="6"/>
      <c r="E40" s="6"/>
      <c r="F40" s="6"/>
      <c r="G40" s="6"/>
    </row>
    <row r="41" spans="1:7" ht="18" x14ac:dyDescent="0.25">
      <c r="A41" s="6"/>
      <c r="B41" s="11" t="s">
        <v>11</v>
      </c>
      <c r="C41" s="6"/>
      <c r="D41" s="6"/>
      <c r="E41" s="6"/>
      <c r="F41" s="6"/>
      <c r="G41" s="6"/>
    </row>
    <row r="42" spans="1:7" ht="18" x14ac:dyDescent="0.25">
      <c r="A42" s="6"/>
      <c r="B42" s="11"/>
      <c r="C42" s="6"/>
      <c r="D42" s="6"/>
      <c r="E42" s="6"/>
      <c r="F42" s="6"/>
      <c r="G42" s="6"/>
    </row>
    <row r="43" spans="1:7" ht="15" x14ac:dyDescent="0.25">
      <c r="A43"/>
      <c r="B43" s="6" t="s">
        <v>12</v>
      </c>
      <c r="C43" s="6" t="s">
        <v>26</v>
      </c>
      <c r="D43" s="6" t="s">
        <v>22</v>
      </c>
      <c r="E43" s="6" t="s">
        <v>21</v>
      </c>
      <c r="F43" s="6" t="s">
        <v>19</v>
      </c>
      <c r="G43" s="6" t="s">
        <v>20</v>
      </c>
    </row>
    <row r="44" spans="1:7" ht="15" x14ac:dyDescent="0.25">
      <c r="A44"/>
      <c r="B44" s="6" t="s">
        <v>13</v>
      </c>
      <c r="C44" s="18">
        <v>0</v>
      </c>
      <c r="D44" s="10">
        <v>0</v>
      </c>
      <c r="E44" s="12">
        <v>0</v>
      </c>
      <c r="F44" s="5">
        <f>Tabelle1371123[[#This Row],[Einsatz '[h']]]*Tabelle1371123[[#This Row],[Stundensatz '[€']]]</f>
        <v>0</v>
      </c>
      <c r="G44" s="13"/>
    </row>
    <row r="45" spans="1:7" ht="15" x14ac:dyDescent="0.25">
      <c r="A45"/>
      <c r="B45" s="6" t="s">
        <v>14</v>
      </c>
      <c r="C45" s="18">
        <v>0</v>
      </c>
      <c r="D45" s="10">
        <v>0</v>
      </c>
      <c r="E45" s="12">
        <v>0</v>
      </c>
      <c r="F45" s="5">
        <f>Tabelle1371123[[#This Row],[Einsatz '[h']]]*Tabelle1371123[[#This Row],[Stundensatz '[€']]]</f>
        <v>0</v>
      </c>
      <c r="G45" s="13"/>
    </row>
    <row r="46" spans="1:7" ht="15" x14ac:dyDescent="0.25">
      <c r="A46"/>
      <c r="B46" s="6" t="s">
        <v>15</v>
      </c>
      <c r="C46" s="18">
        <v>0</v>
      </c>
      <c r="D46" s="10">
        <v>0</v>
      </c>
      <c r="E46" s="12">
        <v>0</v>
      </c>
      <c r="F46" s="5">
        <f>Tabelle1371123[[#This Row],[Einsatz '[h']]]*Tabelle1371123[[#This Row],[Stundensatz '[€']]]</f>
        <v>0</v>
      </c>
      <c r="G46" s="13"/>
    </row>
    <row r="47" spans="1:7" ht="15" x14ac:dyDescent="0.25">
      <c r="A47"/>
      <c r="B47" s="6" t="s">
        <v>16</v>
      </c>
      <c r="C47" s="18">
        <v>0</v>
      </c>
      <c r="D47" s="10">
        <v>0</v>
      </c>
      <c r="E47" s="12">
        <v>0</v>
      </c>
      <c r="F47" s="5">
        <f>Tabelle1371123[[#This Row],[Einsatz '[h']]]*Tabelle1371123[[#This Row],[Stundensatz '[€']]]</f>
        <v>0</v>
      </c>
      <c r="G47" s="13"/>
    </row>
    <row r="48" spans="1:7" ht="15" x14ac:dyDescent="0.25">
      <c r="A48"/>
      <c r="B48" s="6" t="s">
        <v>17</v>
      </c>
      <c r="C48" s="18">
        <v>0</v>
      </c>
      <c r="D48" s="10">
        <v>0</v>
      </c>
      <c r="E48" s="12">
        <v>0</v>
      </c>
      <c r="F48" s="5">
        <f>Tabelle1371123[[#This Row],[Einsatz '[h']]]*Tabelle1371123[[#This Row],[Stundensatz '[€']]]</f>
        <v>0</v>
      </c>
      <c r="G48" s="13"/>
    </row>
    <row r="49" spans="1:7" ht="15" x14ac:dyDescent="0.25">
      <c r="A49"/>
      <c r="B49" s="6" t="s">
        <v>27</v>
      </c>
      <c r="C49" s="18">
        <v>0</v>
      </c>
      <c r="D49" s="14"/>
      <c r="E49" s="14"/>
      <c r="F49" s="15">
        <v>0</v>
      </c>
      <c r="G49" s="13"/>
    </row>
    <row r="50" spans="1:7" ht="15" x14ac:dyDescent="0.25">
      <c r="A50"/>
      <c r="B50" s="6" t="s">
        <v>0</v>
      </c>
      <c r="C50" s="19">
        <v>0</v>
      </c>
      <c r="D50" s="4"/>
      <c r="E50" s="4"/>
      <c r="F50" s="16">
        <v>0</v>
      </c>
      <c r="G50" s="13"/>
    </row>
    <row r="51" spans="1:7" ht="15" x14ac:dyDescent="0.25">
      <c r="A51"/>
      <c r="B51" s="6" t="s">
        <v>18</v>
      </c>
      <c r="C51" s="19">
        <v>0</v>
      </c>
      <c r="D51" s="4"/>
      <c r="E51" s="4"/>
      <c r="F51" s="16">
        <v>0</v>
      </c>
      <c r="G51" s="13"/>
    </row>
    <row r="52" spans="1:7" ht="15" x14ac:dyDescent="0.25">
      <c r="A52"/>
      <c r="B52" s="6" t="s">
        <v>24</v>
      </c>
      <c r="C52" s="20">
        <f>IFERROR(SUMPRODUCT(F44:F51,C44:C51)/Tabelle1371123[[#This Row],[Preis '[€']]],0)</f>
        <v>0</v>
      </c>
      <c r="D52" s="4"/>
      <c r="E52" s="4"/>
      <c r="F52" s="5">
        <f>SUM(F44:F51)</f>
        <v>0</v>
      </c>
      <c r="G52" s="4"/>
    </row>
    <row r="53" spans="1:7" ht="15" x14ac:dyDescent="0.25">
      <c r="A53"/>
      <c r="B53" s="6" t="s">
        <v>25</v>
      </c>
      <c r="C53" s="20">
        <f>C52</f>
        <v>0</v>
      </c>
      <c r="D53" s="4"/>
      <c r="E53" s="4"/>
      <c r="F53" s="5">
        <f>F52*(1.19)</f>
        <v>0</v>
      </c>
      <c r="G53" s="4"/>
    </row>
    <row r="54" spans="1:7" ht="15" x14ac:dyDescent="0.25">
      <c r="A54"/>
      <c r="B54"/>
      <c r="C54"/>
      <c r="D54"/>
      <c r="E54"/>
      <c r="F54"/>
      <c r="G54"/>
    </row>
    <row r="55" spans="1:7" ht="15" x14ac:dyDescent="0.25">
      <c r="A55"/>
      <c r="B55"/>
      <c r="C55"/>
      <c r="D55"/>
      <c r="E55"/>
      <c r="F55"/>
      <c r="G55"/>
    </row>
    <row r="56" spans="1:7" ht="15" x14ac:dyDescent="0.25">
      <c r="A56"/>
      <c r="B56"/>
      <c r="C56"/>
      <c r="D56"/>
      <c r="E56"/>
      <c r="F56"/>
      <c r="G56"/>
    </row>
    <row r="57" spans="1:7" x14ac:dyDescent="0.2">
      <c r="A57" s="6"/>
      <c r="B57" s="6"/>
      <c r="C57" s="6"/>
      <c r="D57" s="6"/>
      <c r="E57" s="6"/>
      <c r="F57" s="6"/>
      <c r="G57" s="6"/>
    </row>
    <row r="58" spans="1:7" x14ac:dyDescent="0.2">
      <c r="A58" s="6"/>
      <c r="B58" s="6"/>
      <c r="C58" s="6"/>
      <c r="D58" s="6"/>
      <c r="E58" s="6"/>
      <c r="F58" s="6"/>
      <c r="G58" s="6"/>
    </row>
    <row r="59" spans="1:7" x14ac:dyDescent="0.2">
      <c r="A59" s="6"/>
      <c r="B59" s="6"/>
      <c r="C59" s="6"/>
      <c r="D59" s="6"/>
      <c r="E59" s="6"/>
      <c r="F59" s="6"/>
      <c r="G59" s="6"/>
    </row>
  </sheetData>
  <sheetProtection sheet="1" objects="1" scenarios="1" selectLockedCells="1"/>
  <mergeCells count="3">
    <mergeCell ref="B3:F3"/>
    <mergeCell ref="B4:G4"/>
    <mergeCell ref="B6:G6"/>
  </mergeCells>
  <conditionalFormatting sqref="C21:C22">
    <cfRule type="cellIs" dxfId="11" priority="3" operator="lessThan">
      <formula>0.5</formula>
    </cfRule>
  </conditionalFormatting>
  <conditionalFormatting sqref="C36:C37">
    <cfRule type="cellIs" dxfId="10" priority="2" operator="lessThan">
      <formula>0.5</formula>
    </cfRule>
  </conditionalFormatting>
  <conditionalFormatting sqref="C52:C53">
    <cfRule type="cellIs" dxfId="9" priority="1" operator="lessThan">
      <formula>0.5</formula>
    </cfRule>
  </conditionalFormatting>
  <pageMargins left="0.25" right="0.25" top="0.75" bottom="0.75" header="0.3" footer="0.3"/>
  <pageSetup paperSize="9" orientation="landscape" horizontalDpi="4294967293" r:id="rId1"/>
  <headerFooter>
    <oddHeader>&amp;LSchutzklasse: Intern</oddHeader>
  </headerFooter>
  <tableParts count="4">
    <tablePart r:id="rId2"/>
    <tablePart r:id="rId3"/>
    <tablePart r:id="rId4"/>
    <tablePart r:id="rId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429D388-B8F6-4B8A-8739-3A88F3B8EFFB}">
          <x14:formula1>
            <xm:f>Feldauswahl!$A$4:$A$5</xm:f>
          </x14:formula1>
          <xm:sqref>C13:C17 C28:C32 C44:C48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E87E6-9564-4932-8F10-2C75A25C4E07}">
  <dimension ref="A1:AF59"/>
  <sheetViews>
    <sheetView showGridLines="0" view="pageLayout" topLeftCell="A44" zoomScaleNormal="100" zoomScaleSheetLayoutView="80" workbookViewId="0">
      <selection activeCell="G46" sqref="G46"/>
    </sheetView>
  </sheetViews>
  <sheetFormatPr baseColWidth="10" defaultColWidth="11.42578125" defaultRowHeight="12.75" x14ac:dyDescent="0.2"/>
  <cols>
    <col min="1" max="1" width="2.42578125" style="3" customWidth="1"/>
    <col min="2" max="2" width="31.5703125" style="3" customWidth="1"/>
    <col min="3" max="3" width="10.140625" style="3" customWidth="1"/>
    <col min="4" max="4" width="23" style="3" customWidth="1"/>
    <col min="5" max="5" width="13.85546875" style="3" bestFit="1" customWidth="1"/>
    <col min="6" max="6" width="15.140625" style="3" customWidth="1"/>
    <col min="7" max="7" width="29.85546875" style="3" customWidth="1"/>
    <col min="8" max="16384" width="11.42578125" style="3"/>
  </cols>
  <sheetData>
    <row r="1" spans="1:32" ht="18" x14ac:dyDescent="0.25">
      <c r="A1" s="6"/>
      <c r="B1" s="7" t="s">
        <v>8</v>
      </c>
      <c r="C1" s="7"/>
      <c r="D1" s="7"/>
      <c r="E1" s="7"/>
      <c r="F1" s="7"/>
      <c r="G1" s="7"/>
    </row>
    <row r="2" spans="1:32" ht="15" x14ac:dyDescent="0.25">
      <c r="A2" s="6"/>
      <c r="B2" s="8"/>
      <c r="C2" s="8"/>
      <c r="D2" s="8"/>
      <c r="E2" s="8"/>
      <c r="F2" s="8"/>
      <c r="G2" s="8"/>
      <c r="H2"/>
      <c r="I2"/>
      <c r="J2"/>
      <c r="K2"/>
      <c r="L2"/>
      <c r="M2"/>
      <c r="N2"/>
      <c r="O2"/>
      <c r="P2"/>
      <c r="Q2"/>
      <c r="R2"/>
      <c r="S2"/>
      <c r="T2"/>
      <c r="U2"/>
      <c r="V2"/>
      <c r="W2"/>
      <c r="X2"/>
      <c r="Y2"/>
      <c r="Z2"/>
      <c r="AA2"/>
      <c r="AB2"/>
      <c r="AC2"/>
      <c r="AD2"/>
      <c r="AE2"/>
      <c r="AF2"/>
    </row>
    <row r="3" spans="1:32" ht="15" x14ac:dyDescent="0.25">
      <c r="A3" s="6"/>
      <c r="B3" s="28" t="s">
        <v>2</v>
      </c>
      <c r="C3" s="28"/>
      <c r="D3" s="28"/>
      <c r="E3" s="28"/>
      <c r="F3" s="28"/>
      <c r="G3" s="6"/>
      <c r="H3"/>
      <c r="I3"/>
      <c r="J3"/>
      <c r="K3"/>
      <c r="L3"/>
      <c r="M3"/>
      <c r="N3"/>
      <c r="O3"/>
      <c r="P3"/>
      <c r="Q3"/>
      <c r="R3"/>
      <c r="S3"/>
      <c r="T3"/>
      <c r="U3"/>
      <c r="V3"/>
      <c r="W3"/>
      <c r="X3"/>
      <c r="Y3"/>
      <c r="Z3"/>
      <c r="AA3"/>
      <c r="AB3"/>
      <c r="AC3"/>
      <c r="AD3"/>
      <c r="AE3"/>
      <c r="AF3"/>
    </row>
    <row r="4" spans="1:32" ht="120" customHeight="1" x14ac:dyDescent="0.25">
      <c r="A4" s="6"/>
      <c r="B4" s="32" t="s">
        <v>29</v>
      </c>
      <c r="C4" s="32"/>
      <c r="D4" s="32"/>
      <c r="E4" s="32"/>
      <c r="F4" s="32"/>
      <c r="G4" s="32"/>
      <c r="H4"/>
      <c r="I4"/>
      <c r="J4"/>
      <c r="K4"/>
      <c r="L4"/>
      <c r="M4"/>
      <c r="N4"/>
      <c r="O4"/>
      <c r="P4"/>
      <c r="Q4"/>
      <c r="R4"/>
      <c r="S4"/>
      <c r="T4"/>
      <c r="U4"/>
      <c r="V4"/>
      <c r="W4"/>
      <c r="X4"/>
      <c r="Y4"/>
      <c r="Z4"/>
      <c r="AA4"/>
      <c r="AB4"/>
      <c r="AC4"/>
      <c r="AD4"/>
      <c r="AE4"/>
      <c r="AF4"/>
    </row>
    <row r="5" spans="1:32" ht="15" x14ac:dyDescent="0.25">
      <c r="A5" s="6"/>
      <c r="B5" s="21"/>
      <c r="C5" s="21"/>
      <c r="D5" s="21"/>
      <c r="E5" s="21"/>
      <c r="F5" s="21"/>
      <c r="G5" s="21"/>
      <c r="H5"/>
      <c r="I5"/>
      <c r="J5"/>
      <c r="K5"/>
      <c r="L5"/>
      <c r="M5"/>
      <c r="N5"/>
      <c r="O5"/>
      <c r="P5"/>
      <c r="Q5"/>
      <c r="R5"/>
      <c r="S5"/>
      <c r="T5"/>
      <c r="U5"/>
      <c r="V5"/>
      <c r="W5"/>
      <c r="X5"/>
      <c r="Y5"/>
      <c r="Z5"/>
      <c r="AA5"/>
      <c r="AB5"/>
      <c r="AC5"/>
      <c r="AD5"/>
      <c r="AE5"/>
      <c r="AF5"/>
    </row>
    <row r="6" spans="1:32" ht="15" x14ac:dyDescent="0.25">
      <c r="A6" s="6"/>
      <c r="B6" s="31"/>
      <c r="C6" s="31"/>
      <c r="D6" s="31"/>
      <c r="E6" s="31"/>
      <c r="F6" s="31"/>
      <c r="G6" s="31"/>
      <c r="H6"/>
      <c r="I6"/>
      <c r="J6"/>
      <c r="K6"/>
      <c r="L6"/>
      <c r="M6"/>
      <c r="N6"/>
      <c r="O6"/>
      <c r="P6"/>
      <c r="Q6"/>
      <c r="R6"/>
      <c r="S6"/>
      <c r="T6"/>
      <c r="U6"/>
      <c r="V6"/>
      <c r="W6"/>
      <c r="X6"/>
      <c r="Y6"/>
      <c r="Z6"/>
      <c r="AA6"/>
      <c r="AB6"/>
      <c r="AC6"/>
      <c r="AD6"/>
      <c r="AE6"/>
      <c r="AF6"/>
    </row>
    <row r="7" spans="1:32" ht="15" x14ac:dyDescent="0.25">
      <c r="A7" s="6"/>
      <c r="B7" s="6" t="s">
        <v>1</v>
      </c>
      <c r="C7" s="10"/>
      <c r="D7" s="6"/>
      <c r="E7" s="6"/>
      <c r="F7" s="6"/>
      <c r="G7" s="6"/>
      <c r="H7"/>
      <c r="I7"/>
      <c r="J7"/>
      <c r="K7"/>
      <c r="L7"/>
      <c r="M7"/>
      <c r="N7"/>
      <c r="O7"/>
      <c r="P7"/>
      <c r="Q7"/>
      <c r="R7"/>
      <c r="S7"/>
      <c r="T7"/>
      <c r="U7"/>
      <c r="V7"/>
      <c r="W7"/>
      <c r="X7"/>
      <c r="Y7"/>
      <c r="Z7"/>
      <c r="AA7"/>
      <c r="AB7"/>
      <c r="AC7"/>
      <c r="AD7"/>
      <c r="AE7"/>
      <c r="AF7"/>
    </row>
    <row r="8" spans="1:32" ht="15" x14ac:dyDescent="0.25">
      <c r="A8" s="6"/>
      <c r="B8" s="6"/>
      <c r="C8" s="6"/>
      <c r="D8" s="6"/>
      <c r="E8" s="6"/>
      <c r="F8" s="6"/>
      <c r="G8" s="6"/>
      <c r="H8"/>
      <c r="I8"/>
      <c r="J8"/>
      <c r="K8"/>
      <c r="L8"/>
      <c r="M8"/>
      <c r="N8"/>
      <c r="O8"/>
      <c r="P8"/>
      <c r="Q8"/>
      <c r="R8"/>
      <c r="S8"/>
      <c r="T8"/>
      <c r="U8"/>
      <c r="V8"/>
      <c r="W8"/>
      <c r="X8"/>
      <c r="Y8"/>
      <c r="Z8"/>
      <c r="AA8"/>
      <c r="AB8"/>
      <c r="AC8"/>
      <c r="AD8"/>
      <c r="AE8"/>
      <c r="AF8"/>
    </row>
    <row r="9" spans="1:32" ht="27.6" customHeight="1" x14ac:dyDescent="0.25">
      <c r="A9" s="6"/>
      <c r="B9" s="6"/>
      <c r="C9" s="6"/>
      <c r="D9" s="6"/>
      <c r="E9" s="6"/>
      <c r="F9" s="6"/>
      <c r="G9" s="6"/>
      <c r="H9"/>
      <c r="I9"/>
      <c r="J9"/>
      <c r="K9"/>
      <c r="L9"/>
      <c r="M9"/>
      <c r="N9"/>
      <c r="O9"/>
      <c r="P9"/>
      <c r="Q9"/>
      <c r="R9"/>
      <c r="S9"/>
      <c r="T9"/>
      <c r="U9"/>
      <c r="V9"/>
      <c r="W9"/>
      <c r="X9"/>
      <c r="Y9"/>
      <c r="Z9"/>
      <c r="AA9"/>
      <c r="AB9"/>
      <c r="AC9"/>
      <c r="AD9"/>
      <c r="AE9"/>
      <c r="AF9"/>
    </row>
    <row r="10" spans="1:32" ht="18" x14ac:dyDescent="0.25">
      <c r="A10" s="6"/>
      <c r="B10" s="11" t="s">
        <v>9</v>
      </c>
      <c r="C10" s="6"/>
      <c r="D10" s="6"/>
      <c r="E10" s="6"/>
      <c r="F10" s="6"/>
      <c r="G10" s="6"/>
      <c r="H10"/>
      <c r="I10"/>
      <c r="J10"/>
      <c r="K10"/>
      <c r="L10"/>
      <c r="M10"/>
      <c r="N10"/>
      <c r="O10"/>
      <c r="P10"/>
      <c r="Q10"/>
      <c r="R10"/>
      <c r="S10"/>
      <c r="T10"/>
      <c r="U10"/>
      <c r="V10"/>
      <c r="W10"/>
      <c r="X10"/>
      <c r="Y10"/>
      <c r="Z10"/>
      <c r="AA10"/>
      <c r="AB10"/>
      <c r="AC10"/>
      <c r="AD10"/>
      <c r="AE10"/>
      <c r="AF10"/>
    </row>
    <row r="11" spans="1:32" ht="18" x14ac:dyDescent="0.25">
      <c r="A11" s="6"/>
      <c r="B11" s="11"/>
      <c r="C11" s="6"/>
      <c r="D11" s="6"/>
      <c r="E11" s="6"/>
      <c r="F11" s="6"/>
      <c r="G11" s="6"/>
      <c r="H11"/>
      <c r="I11"/>
      <c r="J11"/>
      <c r="K11"/>
      <c r="L11"/>
      <c r="M11"/>
      <c r="N11"/>
      <c r="O11"/>
      <c r="P11"/>
      <c r="Q11"/>
      <c r="R11"/>
      <c r="S11"/>
      <c r="T11"/>
      <c r="U11"/>
      <c r="V11"/>
      <c r="W11"/>
      <c r="X11"/>
      <c r="Y11"/>
      <c r="Z11"/>
      <c r="AA11"/>
      <c r="AB11"/>
      <c r="AC11"/>
      <c r="AD11"/>
      <c r="AE11"/>
      <c r="AF11"/>
    </row>
    <row r="12" spans="1:32" ht="15" x14ac:dyDescent="0.25">
      <c r="A12" s="6"/>
      <c r="B12" s="6" t="s">
        <v>12</v>
      </c>
      <c r="C12" s="6" t="s">
        <v>26</v>
      </c>
      <c r="D12" s="6" t="s">
        <v>22</v>
      </c>
      <c r="E12" s="6" t="s">
        <v>21</v>
      </c>
      <c r="F12" s="6" t="s">
        <v>19</v>
      </c>
      <c r="G12" s="6" t="s">
        <v>20</v>
      </c>
      <c r="H12"/>
      <c r="I12"/>
      <c r="J12"/>
      <c r="K12"/>
      <c r="L12"/>
      <c r="M12"/>
      <c r="N12"/>
      <c r="O12"/>
      <c r="P12"/>
      <c r="Q12"/>
      <c r="R12"/>
      <c r="S12"/>
      <c r="T12"/>
      <c r="U12"/>
      <c r="V12"/>
      <c r="W12"/>
      <c r="X12"/>
      <c r="Y12"/>
      <c r="Z12"/>
      <c r="AA12"/>
      <c r="AB12"/>
      <c r="AC12"/>
      <c r="AD12"/>
      <c r="AE12"/>
      <c r="AF12"/>
    </row>
    <row r="13" spans="1:32" ht="15" x14ac:dyDescent="0.25">
      <c r="A13" s="6"/>
      <c r="B13" s="6" t="s">
        <v>13</v>
      </c>
      <c r="C13" s="18">
        <v>0</v>
      </c>
      <c r="D13" s="10">
        <v>0</v>
      </c>
      <c r="E13" s="12">
        <v>0</v>
      </c>
      <c r="F13" s="5">
        <f>Tabelle13828[[#This Row],[Einsatz '[h']]]*Tabelle13828[[#This Row],[Stundensatz '[€']]]</f>
        <v>0</v>
      </c>
      <c r="G13" s="13"/>
      <c r="H13"/>
      <c r="I13"/>
      <c r="J13"/>
      <c r="K13"/>
      <c r="L13"/>
      <c r="M13"/>
      <c r="N13"/>
      <c r="O13"/>
      <c r="P13"/>
      <c r="Q13"/>
      <c r="R13"/>
      <c r="S13"/>
      <c r="T13"/>
      <c r="U13"/>
      <c r="V13"/>
      <c r="W13"/>
      <c r="X13"/>
      <c r="Y13"/>
      <c r="Z13"/>
      <c r="AA13"/>
      <c r="AB13"/>
      <c r="AC13"/>
      <c r="AD13"/>
      <c r="AE13"/>
      <c r="AF13"/>
    </row>
    <row r="14" spans="1:32" ht="15" x14ac:dyDescent="0.25">
      <c r="A14" s="6"/>
      <c r="B14" s="6" t="s">
        <v>14</v>
      </c>
      <c r="C14" s="18">
        <v>0</v>
      </c>
      <c r="D14" s="10">
        <v>0</v>
      </c>
      <c r="E14" s="12">
        <v>0</v>
      </c>
      <c r="F14" s="5">
        <f>Tabelle13828[[#This Row],[Einsatz '[h']]]*Tabelle13828[[#This Row],[Stundensatz '[€']]]</f>
        <v>0</v>
      </c>
      <c r="G14" s="13"/>
      <c r="H14"/>
      <c r="I14"/>
      <c r="J14"/>
      <c r="K14"/>
      <c r="L14"/>
      <c r="M14"/>
      <c r="N14"/>
      <c r="O14"/>
      <c r="P14"/>
      <c r="Q14"/>
      <c r="R14"/>
      <c r="S14"/>
      <c r="T14"/>
      <c r="U14"/>
      <c r="V14"/>
      <c r="W14"/>
      <c r="X14"/>
      <c r="Y14"/>
      <c r="Z14"/>
      <c r="AA14"/>
      <c r="AB14"/>
      <c r="AC14"/>
      <c r="AD14"/>
      <c r="AE14"/>
      <c r="AF14"/>
    </row>
    <row r="15" spans="1:32" ht="15" x14ac:dyDescent="0.25">
      <c r="A15" s="6"/>
      <c r="B15" s="6" t="s">
        <v>15</v>
      </c>
      <c r="C15" s="18">
        <v>0</v>
      </c>
      <c r="D15" s="10">
        <v>0</v>
      </c>
      <c r="E15" s="12">
        <v>0</v>
      </c>
      <c r="F15" s="5">
        <f>Tabelle13828[[#This Row],[Einsatz '[h']]]*Tabelle13828[[#This Row],[Stundensatz '[€']]]</f>
        <v>0</v>
      </c>
      <c r="G15" s="13"/>
      <c r="H15"/>
      <c r="I15"/>
      <c r="J15"/>
      <c r="K15"/>
      <c r="L15"/>
      <c r="M15"/>
      <c r="N15"/>
      <c r="O15"/>
      <c r="P15"/>
      <c r="Q15"/>
      <c r="R15"/>
      <c r="S15"/>
      <c r="T15"/>
      <c r="U15"/>
      <c r="V15"/>
      <c r="W15"/>
      <c r="X15"/>
      <c r="Y15"/>
      <c r="Z15"/>
      <c r="AA15"/>
      <c r="AB15"/>
      <c r="AC15"/>
      <c r="AD15"/>
      <c r="AE15"/>
      <c r="AF15"/>
    </row>
    <row r="16" spans="1:32" ht="15" x14ac:dyDescent="0.25">
      <c r="A16" s="6"/>
      <c r="B16" s="6" t="s">
        <v>16</v>
      </c>
      <c r="C16" s="18">
        <v>0</v>
      </c>
      <c r="D16" s="10">
        <v>0</v>
      </c>
      <c r="E16" s="12">
        <v>0</v>
      </c>
      <c r="F16" s="5">
        <f>Tabelle13828[[#This Row],[Einsatz '[h']]]*Tabelle13828[[#This Row],[Stundensatz '[€']]]</f>
        <v>0</v>
      </c>
      <c r="G16" s="13"/>
      <c r="H16"/>
      <c r="I16"/>
      <c r="J16"/>
      <c r="K16"/>
      <c r="L16"/>
      <c r="M16"/>
      <c r="N16"/>
      <c r="O16"/>
      <c r="P16"/>
      <c r="Q16"/>
      <c r="R16"/>
      <c r="S16"/>
      <c r="T16"/>
      <c r="U16"/>
      <c r="V16"/>
      <c r="W16"/>
      <c r="X16"/>
      <c r="Y16"/>
      <c r="Z16"/>
      <c r="AA16"/>
      <c r="AB16"/>
      <c r="AC16"/>
      <c r="AD16"/>
      <c r="AE16"/>
      <c r="AF16"/>
    </row>
    <row r="17" spans="1:32" ht="15" x14ac:dyDescent="0.25">
      <c r="A17" s="6"/>
      <c r="B17" s="6" t="s">
        <v>17</v>
      </c>
      <c r="C17" s="18">
        <v>0</v>
      </c>
      <c r="D17" s="10">
        <v>0</v>
      </c>
      <c r="E17" s="12">
        <v>0</v>
      </c>
      <c r="F17" s="5">
        <f>Tabelle13828[[#This Row],[Einsatz '[h']]]*Tabelle13828[[#This Row],[Stundensatz '[€']]]</f>
        <v>0</v>
      </c>
      <c r="G17" s="13"/>
      <c r="H17"/>
      <c r="I17"/>
      <c r="J17"/>
      <c r="K17"/>
      <c r="L17"/>
      <c r="M17"/>
      <c r="N17"/>
      <c r="O17"/>
      <c r="P17"/>
      <c r="Q17"/>
      <c r="R17"/>
      <c r="S17"/>
      <c r="T17"/>
      <c r="U17"/>
      <c r="V17"/>
      <c r="W17"/>
      <c r="X17"/>
      <c r="Y17"/>
      <c r="Z17"/>
      <c r="AA17"/>
      <c r="AB17"/>
      <c r="AC17"/>
      <c r="AD17"/>
      <c r="AE17"/>
      <c r="AF17"/>
    </row>
    <row r="18" spans="1:32" ht="15" x14ac:dyDescent="0.25">
      <c r="A18" s="6"/>
      <c r="B18" s="6" t="s">
        <v>27</v>
      </c>
      <c r="C18" s="18">
        <v>0</v>
      </c>
      <c r="D18" s="14"/>
      <c r="E18" s="14"/>
      <c r="F18" s="15">
        <v>0</v>
      </c>
      <c r="G18" s="13"/>
      <c r="H18"/>
      <c r="I18"/>
      <c r="J18"/>
      <c r="K18"/>
      <c r="L18"/>
      <c r="M18"/>
      <c r="N18"/>
      <c r="O18"/>
      <c r="P18"/>
      <c r="Q18"/>
      <c r="R18"/>
      <c r="S18"/>
      <c r="T18"/>
      <c r="U18"/>
      <c r="V18"/>
      <c r="W18"/>
      <c r="X18"/>
      <c r="Y18"/>
      <c r="Z18"/>
      <c r="AA18"/>
      <c r="AB18"/>
      <c r="AC18"/>
      <c r="AD18"/>
      <c r="AE18"/>
      <c r="AF18"/>
    </row>
    <row r="19" spans="1:32" ht="15" x14ac:dyDescent="0.25">
      <c r="A19" s="6"/>
      <c r="B19" s="6" t="s">
        <v>0</v>
      </c>
      <c r="C19" s="19">
        <v>0</v>
      </c>
      <c r="D19" s="4"/>
      <c r="E19" s="4"/>
      <c r="F19" s="16">
        <v>0</v>
      </c>
      <c r="G19" s="13"/>
      <c r="H19"/>
      <c r="I19"/>
      <c r="J19"/>
      <c r="K19"/>
      <c r="L19"/>
      <c r="M19"/>
      <c r="N19"/>
      <c r="O19"/>
      <c r="P19"/>
      <c r="Q19"/>
      <c r="R19"/>
      <c r="S19"/>
      <c r="T19"/>
      <c r="U19"/>
      <c r="V19"/>
      <c r="W19"/>
      <c r="X19"/>
      <c r="Y19"/>
      <c r="Z19"/>
      <c r="AA19"/>
      <c r="AB19"/>
      <c r="AC19"/>
      <c r="AD19"/>
      <c r="AE19"/>
      <c r="AF19"/>
    </row>
    <row r="20" spans="1:32" ht="15" x14ac:dyDescent="0.25">
      <c r="A20" s="6"/>
      <c r="B20" s="6" t="s">
        <v>18</v>
      </c>
      <c r="C20" s="19">
        <v>0</v>
      </c>
      <c r="D20" s="4"/>
      <c r="E20" s="4"/>
      <c r="F20" s="16">
        <v>0</v>
      </c>
      <c r="G20" s="13"/>
      <c r="H20"/>
      <c r="I20"/>
      <c r="J20"/>
      <c r="K20"/>
      <c r="L20"/>
      <c r="M20"/>
      <c r="N20"/>
      <c r="O20"/>
      <c r="P20"/>
      <c r="Q20"/>
      <c r="R20"/>
      <c r="S20"/>
      <c r="T20"/>
      <c r="U20"/>
      <c r="V20"/>
      <c r="W20"/>
      <c r="X20"/>
      <c r="Y20"/>
      <c r="Z20"/>
      <c r="AA20"/>
      <c r="AB20"/>
      <c r="AC20"/>
      <c r="AD20"/>
      <c r="AE20"/>
      <c r="AF20"/>
    </row>
    <row r="21" spans="1:32" ht="15" x14ac:dyDescent="0.25">
      <c r="A21" s="6"/>
      <c r="B21" s="6" t="s">
        <v>24</v>
      </c>
      <c r="C21" s="20">
        <f>IFERROR(SUMPRODUCT(F13:F20,C13:C20)/Tabelle13828[[#This Row],[Preis '[€']]],0)</f>
        <v>0</v>
      </c>
      <c r="D21" s="4"/>
      <c r="E21" s="4"/>
      <c r="F21" s="5">
        <f>SUM(F13:F20)</f>
        <v>0</v>
      </c>
      <c r="G21" s="4"/>
      <c r="H21"/>
      <c r="I21"/>
      <c r="J21"/>
      <c r="K21"/>
      <c r="L21"/>
      <c r="M21"/>
      <c r="N21"/>
      <c r="O21"/>
      <c r="P21"/>
      <c r="Q21"/>
      <c r="R21"/>
      <c r="S21"/>
      <c r="T21"/>
      <c r="U21"/>
      <c r="V21"/>
      <c r="W21"/>
      <c r="X21"/>
      <c r="Y21"/>
      <c r="Z21"/>
      <c r="AA21"/>
      <c r="AB21"/>
      <c r="AC21"/>
      <c r="AD21"/>
      <c r="AE21"/>
      <c r="AF21"/>
    </row>
    <row r="22" spans="1:32" ht="15" x14ac:dyDescent="0.25">
      <c r="A22" s="6"/>
      <c r="B22" s="6" t="s">
        <v>25</v>
      </c>
      <c r="C22" s="20">
        <f>C21</f>
        <v>0</v>
      </c>
      <c r="D22" s="4"/>
      <c r="E22" s="4"/>
      <c r="F22" s="5">
        <f>F21*(1.19)</f>
        <v>0</v>
      </c>
      <c r="G22" s="4"/>
      <c r="H22"/>
      <c r="I22"/>
      <c r="J22"/>
      <c r="K22"/>
      <c r="L22"/>
      <c r="M22"/>
      <c r="N22"/>
      <c r="O22"/>
      <c r="P22"/>
      <c r="Q22"/>
      <c r="R22"/>
      <c r="S22"/>
      <c r="T22"/>
      <c r="U22"/>
      <c r="V22"/>
      <c r="W22"/>
      <c r="X22"/>
      <c r="Y22"/>
      <c r="Z22"/>
      <c r="AA22"/>
      <c r="AB22"/>
      <c r="AC22"/>
      <c r="AD22"/>
      <c r="AE22"/>
      <c r="AF22"/>
    </row>
    <row r="23" spans="1:32" ht="15" x14ac:dyDescent="0.25">
      <c r="A23" s="6"/>
      <c r="B23" s="6"/>
      <c r="C23" s="6"/>
      <c r="D23" s="6"/>
      <c r="E23" s="6"/>
      <c r="F23" s="6"/>
      <c r="G23" s="6"/>
      <c r="H23"/>
      <c r="I23"/>
      <c r="J23"/>
      <c r="K23"/>
      <c r="L23"/>
      <c r="M23"/>
      <c r="N23"/>
      <c r="O23"/>
      <c r="P23"/>
      <c r="Q23"/>
      <c r="R23"/>
      <c r="S23"/>
      <c r="T23"/>
      <c r="U23"/>
      <c r="V23"/>
      <c r="W23"/>
      <c r="X23"/>
      <c r="Y23"/>
      <c r="Z23"/>
      <c r="AA23"/>
      <c r="AB23"/>
      <c r="AC23"/>
      <c r="AD23"/>
      <c r="AE23"/>
      <c r="AF23"/>
    </row>
    <row r="24" spans="1:32" ht="27" customHeight="1" x14ac:dyDescent="0.25">
      <c r="A24" s="6"/>
      <c r="B24" s="6"/>
      <c r="C24" s="6"/>
      <c r="D24" s="6"/>
      <c r="E24" s="6"/>
      <c r="F24" s="6"/>
      <c r="G24" s="6"/>
      <c r="H24"/>
      <c r="I24"/>
      <c r="J24"/>
      <c r="K24"/>
      <c r="L24"/>
      <c r="M24"/>
      <c r="N24"/>
      <c r="O24"/>
      <c r="P24"/>
      <c r="Q24"/>
      <c r="R24"/>
      <c r="S24"/>
      <c r="T24"/>
      <c r="U24"/>
      <c r="V24"/>
      <c r="W24"/>
      <c r="X24"/>
      <c r="Y24"/>
      <c r="Z24"/>
      <c r="AA24"/>
      <c r="AB24"/>
      <c r="AC24"/>
      <c r="AD24"/>
      <c r="AE24"/>
      <c r="AF24"/>
    </row>
    <row r="25" spans="1:32" ht="18" x14ac:dyDescent="0.25">
      <c r="A25" s="6"/>
      <c r="B25" s="11" t="s">
        <v>10</v>
      </c>
      <c r="C25" s="6"/>
      <c r="D25" s="6"/>
      <c r="E25" s="6"/>
      <c r="F25" s="6"/>
      <c r="G25" s="6"/>
    </row>
    <row r="26" spans="1:32" ht="18" x14ac:dyDescent="0.25">
      <c r="A26" s="6"/>
      <c r="B26" s="11"/>
      <c r="C26" s="6"/>
      <c r="D26" s="6"/>
      <c r="E26" s="6"/>
      <c r="F26" s="6"/>
      <c r="G26" s="6"/>
    </row>
    <row r="27" spans="1:32" x14ac:dyDescent="0.2">
      <c r="A27" s="6"/>
      <c r="B27" s="6" t="s">
        <v>12</v>
      </c>
      <c r="C27" s="6" t="s">
        <v>26</v>
      </c>
      <c r="D27" s="6" t="s">
        <v>22</v>
      </c>
      <c r="E27" s="6" t="s">
        <v>21</v>
      </c>
      <c r="F27" s="6" t="s">
        <v>19</v>
      </c>
      <c r="G27" s="6" t="s">
        <v>20</v>
      </c>
    </row>
    <row r="28" spans="1:32" x14ac:dyDescent="0.2">
      <c r="A28" s="6"/>
      <c r="B28" s="6" t="s">
        <v>13</v>
      </c>
      <c r="C28" s="18">
        <v>0</v>
      </c>
      <c r="D28" s="10">
        <v>0</v>
      </c>
      <c r="E28" s="12">
        <v>0</v>
      </c>
      <c r="F28" s="5">
        <f>Tabelle1361030[[#This Row],[Einsatz '[h']]]*Tabelle1361030[[#This Row],[Stundensatz '[€']]]</f>
        <v>0</v>
      </c>
      <c r="G28" s="13"/>
    </row>
    <row r="29" spans="1:32" x14ac:dyDescent="0.2">
      <c r="A29" s="6"/>
      <c r="B29" s="6" t="s">
        <v>14</v>
      </c>
      <c r="C29" s="18">
        <v>0</v>
      </c>
      <c r="D29" s="10">
        <v>0</v>
      </c>
      <c r="E29" s="12">
        <v>0</v>
      </c>
      <c r="F29" s="5">
        <f>Tabelle1361030[[#This Row],[Einsatz '[h']]]*Tabelle1361030[[#This Row],[Stundensatz '[€']]]</f>
        <v>0</v>
      </c>
      <c r="G29" s="13"/>
    </row>
    <row r="30" spans="1:32" x14ac:dyDescent="0.2">
      <c r="A30" s="6"/>
      <c r="B30" s="6" t="s">
        <v>15</v>
      </c>
      <c r="C30" s="18">
        <v>0</v>
      </c>
      <c r="D30" s="10">
        <v>0</v>
      </c>
      <c r="E30" s="12">
        <v>0</v>
      </c>
      <c r="F30" s="5">
        <f>Tabelle1361030[[#This Row],[Einsatz '[h']]]*Tabelle1361030[[#This Row],[Stundensatz '[€']]]</f>
        <v>0</v>
      </c>
      <c r="G30" s="13"/>
    </row>
    <row r="31" spans="1:32" x14ac:dyDescent="0.2">
      <c r="A31" s="6"/>
      <c r="B31" s="6" t="s">
        <v>16</v>
      </c>
      <c r="C31" s="18">
        <v>0</v>
      </c>
      <c r="D31" s="10">
        <v>0</v>
      </c>
      <c r="E31" s="12">
        <v>0</v>
      </c>
      <c r="F31" s="5">
        <f>Tabelle1361030[[#This Row],[Einsatz '[h']]]*Tabelle1361030[[#This Row],[Stundensatz '[€']]]</f>
        <v>0</v>
      </c>
      <c r="G31" s="13"/>
    </row>
    <row r="32" spans="1:32" x14ac:dyDescent="0.2">
      <c r="A32" s="6"/>
      <c r="B32" s="6" t="s">
        <v>17</v>
      </c>
      <c r="C32" s="18">
        <v>0</v>
      </c>
      <c r="D32" s="10">
        <v>0</v>
      </c>
      <c r="E32" s="12">
        <v>0</v>
      </c>
      <c r="F32" s="5">
        <f>Tabelle1361030[[#This Row],[Einsatz '[h']]]*Tabelle1361030[[#This Row],[Stundensatz '[€']]]</f>
        <v>0</v>
      </c>
      <c r="G32" s="13"/>
    </row>
    <row r="33" spans="1:7" x14ac:dyDescent="0.2">
      <c r="A33" s="6"/>
      <c r="B33" s="6" t="s">
        <v>27</v>
      </c>
      <c r="C33" s="18">
        <v>0</v>
      </c>
      <c r="D33" s="14"/>
      <c r="E33" s="14"/>
      <c r="F33" s="15">
        <v>0</v>
      </c>
      <c r="G33" s="13"/>
    </row>
    <row r="34" spans="1:7" x14ac:dyDescent="0.2">
      <c r="A34" s="6"/>
      <c r="B34" s="6" t="s">
        <v>0</v>
      </c>
      <c r="C34" s="19">
        <v>0</v>
      </c>
      <c r="D34" s="4"/>
      <c r="E34" s="4"/>
      <c r="F34" s="16">
        <v>0</v>
      </c>
      <c r="G34" s="13"/>
    </row>
    <row r="35" spans="1:7" x14ac:dyDescent="0.2">
      <c r="A35" s="6"/>
      <c r="B35" s="6" t="s">
        <v>18</v>
      </c>
      <c r="C35" s="19">
        <v>0</v>
      </c>
      <c r="D35" s="4"/>
      <c r="E35" s="4"/>
      <c r="F35" s="16">
        <v>0</v>
      </c>
      <c r="G35" s="13"/>
    </row>
    <row r="36" spans="1:7" x14ac:dyDescent="0.2">
      <c r="A36" s="6"/>
      <c r="B36" s="6" t="s">
        <v>24</v>
      </c>
      <c r="C36" s="20">
        <f>IFERROR(SUMPRODUCT(F28:F35,C28:C35)/Tabelle1361030[[#This Row],[Preis '[€']]],0)</f>
        <v>0</v>
      </c>
      <c r="D36" s="4"/>
      <c r="E36" s="4"/>
      <c r="F36" s="5">
        <f>SUM(F28:F35)</f>
        <v>0</v>
      </c>
      <c r="G36" s="4"/>
    </row>
    <row r="37" spans="1:7" x14ac:dyDescent="0.2">
      <c r="A37" s="6"/>
      <c r="B37" s="6" t="s">
        <v>25</v>
      </c>
      <c r="C37" s="20">
        <f>C36</f>
        <v>0</v>
      </c>
      <c r="D37" s="4"/>
      <c r="E37" s="4"/>
      <c r="F37" s="5">
        <f>F36*(1.19)</f>
        <v>0</v>
      </c>
      <c r="G37" s="4"/>
    </row>
    <row r="38" spans="1:7" ht="15" x14ac:dyDescent="0.25">
      <c r="A38" s="6"/>
      <c r="B38"/>
      <c r="C38"/>
      <c r="D38"/>
      <c r="E38"/>
      <c r="F38"/>
      <c r="G38"/>
    </row>
    <row r="39" spans="1:7" x14ac:dyDescent="0.2">
      <c r="A39" s="6"/>
      <c r="B39" s="6"/>
      <c r="C39" s="6"/>
      <c r="D39" s="6"/>
      <c r="E39" s="6"/>
      <c r="F39" s="6"/>
      <c r="G39" s="6"/>
    </row>
    <row r="40" spans="1:7" x14ac:dyDescent="0.2">
      <c r="A40" s="6"/>
      <c r="B40" s="6"/>
      <c r="C40" s="6"/>
      <c r="D40" s="6"/>
      <c r="E40" s="6"/>
      <c r="F40" s="6"/>
      <c r="G40" s="6"/>
    </row>
    <row r="41" spans="1:7" ht="18" x14ac:dyDescent="0.25">
      <c r="A41" s="6"/>
      <c r="B41" s="11" t="s">
        <v>11</v>
      </c>
      <c r="C41" s="6"/>
      <c r="D41" s="6"/>
      <c r="E41" s="6"/>
      <c r="F41" s="6"/>
      <c r="G41" s="6"/>
    </row>
    <row r="42" spans="1:7" ht="18" x14ac:dyDescent="0.25">
      <c r="A42" s="6"/>
      <c r="B42" s="11"/>
      <c r="C42" s="6"/>
      <c r="D42" s="6"/>
      <c r="E42" s="6"/>
      <c r="F42" s="6"/>
      <c r="G42" s="6"/>
    </row>
    <row r="43" spans="1:7" ht="15" x14ac:dyDescent="0.25">
      <c r="A43"/>
      <c r="B43" s="6" t="s">
        <v>12</v>
      </c>
      <c r="C43" s="6" t="s">
        <v>26</v>
      </c>
      <c r="D43" s="6" t="s">
        <v>22</v>
      </c>
      <c r="E43" s="6" t="s">
        <v>21</v>
      </c>
      <c r="F43" s="6" t="s">
        <v>19</v>
      </c>
      <c r="G43" s="6" t="s">
        <v>20</v>
      </c>
    </row>
    <row r="44" spans="1:7" ht="15" x14ac:dyDescent="0.25">
      <c r="A44"/>
      <c r="B44" s="6" t="s">
        <v>13</v>
      </c>
      <c r="C44" s="18">
        <v>0</v>
      </c>
      <c r="D44" s="10">
        <v>0</v>
      </c>
      <c r="E44" s="12">
        <v>0</v>
      </c>
      <c r="F44" s="5">
        <f>Tabelle1371131[[#This Row],[Einsatz '[h']]]*Tabelle1371131[[#This Row],[Stundensatz '[€']]]</f>
        <v>0</v>
      </c>
      <c r="G44" s="13"/>
    </row>
    <row r="45" spans="1:7" ht="15" x14ac:dyDescent="0.25">
      <c r="A45"/>
      <c r="B45" s="6" t="s">
        <v>14</v>
      </c>
      <c r="C45" s="18">
        <v>0</v>
      </c>
      <c r="D45" s="10">
        <v>0</v>
      </c>
      <c r="E45" s="12">
        <v>0</v>
      </c>
      <c r="F45" s="5">
        <f>Tabelle1371131[[#This Row],[Einsatz '[h']]]*Tabelle1371131[[#This Row],[Stundensatz '[€']]]</f>
        <v>0</v>
      </c>
      <c r="G45" s="13"/>
    </row>
    <row r="46" spans="1:7" ht="15" x14ac:dyDescent="0.25">
      <c r="A46"/>
      <c r="B46" s="6" t="s">
        <v>15</v>
      </c>
      <c r="C46" s="18">
        <v>0</v>
      </c>
      <c r="D46" s="10">
        <v>0</v>
      </c>
      <c r="E46" s="12">
        <v>0</v>
      </c>
      <c r="F46" s="5">
        <f>Tabelle1371131[[#This Row],[Einsatz '[h']]]*Tabelle1371131[[#This Row],[Stundensatz '[€']]]</f>
        <v>0</v>
      </c>
      <c r="G46" s="13"/>
    </row>
    <row r="47" spans="1:7" ht="15" x14ac:dyDescent="0.25">
      <c r="A47"/>
      <c r="B47" s="6" t="s">
        <v>16</v>
      </c>
      <c r="C47" s="18">
        <v>0</v>
      </c>
      <c r="D47" s="10">
        <v>0</v>
      </c>
      <c r="E47" s="12">
        <v>0</v>
      </c>
      <c r="F47" s="5">
        <f>Tabelle1371131[[#This Row],[Einsatz '[h']]]*Tabelle1371131[[#This Row],[Stundensatz '[€']]]</f>
        <v>0</v>
      </c>
      <c r="G47" s="13"/>
    </row>
    <row r="48" spans="1:7" ht="15" x14ac:dyDescent="0.25">
      <c r="A48"/>
      <c r="B48" s="6" t="s">
        <v>17</v>
      </c>
      <c r="C48" s="18">
        <v>0</v>
      </c>
      <c r="D48" s="10">
        <v>0</v>
      </c>
      <c r="E48" s="12">
        <v>0</v>
      </c>
      <c r="F48" s="5">
        <f>Tabelle1371131[[#This Row],[Einsatz '[h']]]*Tabelle1371131[[#This Row],[Stundensatz '[€']]]</f>
        <v>0</v>
      </c>
      <c r="G48" s="13"/>
    </row>
    <row r="49" spans="1:7" ht="15" x14ac:dyDescent="0.25">
      <c r="A49"/>
      <c r="B49" s="6" t="s">
        <v>27</v>
      </c>
      <c r="C49" s="18">
        <v>0</v>
      </c>
      <c r="D49" s="14"/>
      <c r="E49" s="14"/>
      <c r="F49" s="15">
        <v>0</v>
      </c>
      <c r="G49" s="13"/>
    </row>
    <row r="50" spans="1:7" ht="15" x14ac:dyDescent="0.25">
      <c r="A50"/>
      <c r="B50" s="6" t="s">
        <v>0</v>
      </c>
      <c r="C50" s="19">
        <v>0</v>
      </c>
      <c r="D50" s="4"/>
      <c r="E50" s="4"/>
      <c r="F50" s="16">
        <v>0</v>
      </c>
      <c r="G50" s="13"/>
    </row>
    <row r="51" spans="1:7" ht="15" x14ac:dyDescent="0.25">
      <c r="A51"/>
      <c r="B51" s="6" t="s">
        <v>18</v>
      </c>
      <c r="C51" s="19">
        <v>0</v>
      </c>
      <c r="D51" s="4"/>
      <c r="E51" s="4"/>
      <c r="F51" s="16">
        <v>0</v>
      </c>
      <c r="G51" s="13"/>
    </row>
    <row r="52" spans="1:7" ht="15" x14ac:dyDescent="0.25">
      <c r="A52"/>
      <c r="B52" s="6" t="s">
        <v>24</v>
      </c>
      <c r="C52" s="20">
        <f>IFERROR(SUMPRODUCT(F44:F51,C44:C51)/Tabelle1371131[[#This Row],[Preis '[€']]],0)</f>
        <v>0</v>
      </c>
      <c r="D52" s="4"/>
      <c r="E52" s="4"/>
      <c r="F52" s="5">
        <f>SUM(F44:F51)</f>
        <v>0</v>
      </c>
      <c r="G52" s="4"/>
    </row>
    <row r="53" spans="1:7" ht="15" x14ac:dyDescent="0.25">
      <c r="A53"/>
      <c r="B53" s="6" t="s">
        <v>25</v>
      </c>
      <c r="C53" s="20">
        <f>C52</f>
        <v>0</v>
      </c>
      <c r="D53" s="4"/>
      <c r="E53" s="4"/>
      <c r="F53" s="5">
        <f>F52*(1.19)</f>
        <v>0</v>
      </c>
      <c r="G53" s="4"/>
    </row>
    <row r="54" spans="1:7" ht="15" x14ac:dyDescent="0.25">
      <c r="A54"/>
      <c r="B54"/>
      <c r="C54"/>
      <c r="D54"/>
      <c r="E54"/>
      <c r="F54"/>
      <c r="G54"/>
    </row>
    <row r="55" spans="1:7" ht="15" x14ac:dyDescent="0.25">
      <c r="A55"/>
      <c r="B55"/>
      <c r="C55"/>
      <c r="D55"/>
      <c r="E55"/>
      <c r="F55"/>
      <c r="G55"/>
    </row>
    <row r="56" spans="1:7" ht="15" x14ac:dyDescent="0.25">
      <c r="A56"/>
      <c r="B56"/>
      <c r="C56"/>
      <c r="D56"/>
      <c r="E56"/>
      <c r="F56"/>
      <c r="G56"/>
    </row>
    <row r="57" spans="1:7" x14ac:dyDescent="0.2">
      <c r="A57" s="6"/>
      <c r="B57" s="6"/>
      <c r="C57" s="6"/>
      <c r="D57" s="6"/>
      <c r="E57" s="6"/>
      <c r="F57" s="6"/>
      <c r="G57" s="6"/>
    </row>
    <row r="58" spans="1:7" x14ac:dyDescent="0.2">
      <c r="A58" s="6"/>
      <c r="B58" s="6"/>
      <c r="C58" s="6"/>
      <c r="D58" s="6"/>
      <c r="E58" s="6"/>
      <c r="F58" s="6"/>
      <c r="G58" s="6"/>
    </row>
    <row r="59" spans="1:7" x14ac:dyDescent="0.2">
      <c r="A59" s="6"/>
      <c r="B59" s="6"/>
      <c r="C59" s="6"/>
      <c r="D59" s="6"/>
      <c r="E59" s="6"/>
      <c r="F59" s="6"/>
      <c r="G59" s="6"/>
    </row>
  </sheetData>
  <sheetProtection sheet="1" objects="1" scenarios="1" selectLockedCells="1"/>
  <mergeCells count="3">
    <mergeCell ref="B3:F3"/>
    <mergeCell ref="B4:G4"/>
    <mergeCell ref="B6:G6"/>
  </mergeCells>
  <conditionalFormatting sqref="C21:C22">
    <cfRule type="cellIs" dxfId="8" priority="3" operator="lessThan">
      <formula>0.5</formula>
    </cfRule>
  </conditionalFormatting>
  <conditionalFormatting sqref="C36:C37">
    <cfRule type="cellIs" dxfId="7" priority="2" operator="lessThan">
      <formula>0.5</formula>
    </cfRule>
  </conditionalFormatting>
  <conditionalFormatting sqref="C52:C53">
    <cfRule type="cellIs" dxfId="6" priority="1" operator="lessThan">
      <formula>0.5</formula>
    </cfRule>
  </conditionalFormatting>
  <pageMargins left="0.25" right="0.25" top="0.75" bottom="0.75" header="0.3" footer="0.3"/>
  <pageSetup paperSize="9" orientation="landscape" horizontalDpi="4294967293" r:id="rId1"/>
  <headerFooter>
    <oddHeader>&amp;LSchutzklasse: Intern</oddHeader>
  </headerFooter>
  <tableParts count="4">
    <tablePart r:id="rId2"/>
    <tablePart r:id="rId3"/>
    <tablePart r:id="rId4"/>
    <tablePart r:id="rId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3893548-2DFC-4880-A677-E5A53E86038A}">
          <x14:formula1>
            <xm:f>Feldauswahl!$A$4:$A$5</xm:f>
          </x14:formula1>
          <xm:sqref>C13:C17 C28:C32 C44:C48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9D98E-A0B8-4AF4-9FE3-7940C2C62B2A}">
  <dimension ref="A1:AF59"/>
  <sheetViews>
    <sheetView showGridLines="0" view="pageLayout" topLeftCell="A25" zoomScaleNormal="100" zoomScaleSheetLayoutView="80" workbookViewId="0">
      <selection activeCell="G46" sqref="G46"/>
    </sheetView>
  </sheetViews>
  <sheetFormatPr baseColWidth="10" defaultColWidth="11.42578125" defaultRowHeight="12.75" x14ac:dyDescent="0.2"/>
  <cols>
    <col min="1" max="1" width="2.42578125" style="3" customWidth="1"/>
    <col min="2" max="2" width="31.5703125" style="3" customWidth="1"/>
    <col min="3" max="3" width="10.140625" style="3" customWidth="1"/>
    <col min="4" max="4" width="23" style="3" customWidth="1"/>
    <col min="5" max="5" width="13.85546875" style="3" bestFit="1" customWidth="1"/>
    <col min="6" max="6" width="15.140625" style="3" customWidth="1"/>
    <col min="7" max="7" width="29.85546875" style="3" customWidth="1"/>
    <col min="8" max="16384" width="11.42578125" style="3"/>
  </cols>
  <sheetData>
    <row r="1" spans="1:32" ht="18" x14ac:dyDescent="0.25">
      <c r="A1" s="6"/>
      <c r="B1" s="7" t="s">
        <v>8</v>
      </c>
      <c r="C1" s="7"/>
      <c r="D1" s="7"/>
      <c r="E1" s="7"/>
      <c r="F1" s="7"/>
      <c r="G1" s="7"/>
    </row>
    <row r="2" spans="1:32" ht="15" x14ac:dyDescent="0.25">
      <c r="A2" s="6"/>
      <c r="B2" s="8"/>
      <c r="C2" s="8"/>
      <c r="D2" s="8"/>
      <c r="E2" s="8"/>
      <c r="F2" s="8"/>
      <c r="G2" s="8"/>
      <c r="H2"/>
      <c r="I2"/>
      <c r="J2"/>
      <c r="K2"/>
      <c r="L2"/>
      <c r="M2"/>
      <c r="N2"/>
      <c r="O2"/>
      <c r="P2"/>
      <c r="Q2"/>
      <c r="R2"/>
      <c r="S2"/>
      <c r="T2"/>
      <c r="U2"/>
      <c r="V2"/>
      <c r="W2"/>
      <c r="X2"/>
      <c r="Y2"/>
      <c r="Z2"/>
      <c r="AA2"/>
      <c r="AB2"/>
      <c r="AC2"/>
      <c r="AD2"/>
      <c r="AE2"/>
      <c r="AF2"/>
    </row>
    <row r="3" spans="1:32" ht="15" x14ac:dyDescent="0.25">
      <c r="A3" s="6"/>
      <c r="B3" s="28" t="s">
        <v>2</v>
      </c>
      <c r="C3" s="28"/>
      <c r="D3" s="28"/>
      <c r="E3" s="28"/>
      <c r="F3" s="28"/>
      <c r="G3" s="6"/>
      <c r="H3"/>
      <c r="I3"/>
      <c r="J3"/>
      <c r="K3"/>
      <c r="L3"/>
      <c r="M3"/>
      <c r="N3"/>
      <c r="O3"/>
      <c r="P3"/>
      <c r="Q3"/>
      <c r="R3"/>
      <c r="S3"/>
      <c r="T3"/>
      <c r="U3"/>
      <c r="V3"/>
      <c r="W3"/>
      <c r="X3"/>
      <c r="Y3"/>
      <c r="Z3"/>
      <c r="AA3"/>
      <c r="AB3"/>
      <c r="AC3"/>
      <c r="AD3"/>
      <c r="AE3"/>
      <c r="AF3"/>
    </row>
    <row r="4" spans="1:32" ht="121.5" customHeight="1" x14ac:dyDescent="0.25">
      <c r="A4" s="6"/>
      <c r="B4" s="32" t="s">
        <v>29</v>
      </c>
      <c r="C4" s="32"/>
      <c r="D4" s="32"/>
      <c r="E4" s="32"/>
      <c r="F4" s="32"/>
      <c r="G4" s="32"/>
      <c r="H4"/>
      <c r="I4"/>
      <c r="J4"/>
      <c r="K4"/>
      <c r="L4"/>
      <c r="M4"/>
      <c r="N4"/>
      <c r="O4"/>
      <c r="P4"/>
      <c r="Q4"/>
      <c r="R4"/>
      <c r="S4"/>
      <c r="T4"/>
      <c r="U4"/>
      <c r="V4"/>
      <c r="W4"/>
      <c r="X4"/>
      <c r="Y4"/>
      <c r="Z4"/>
      <c r="AA4"/>
      <c r="AB4"/>
      <c r="AC4"/>
      <c r="AD4"/>
      <c r="AE4"/>
      <c r="AF4"/>
    </row>
    <row r="5" spans="1:32" ht="15" x14ac:dyDescent="0.25">
      <c r="A5" s="6"/>
      <c r="B5" s="21"/>
      <c r="C5" s="21"/>
      <c r="D5" s="21"/>
      <c r="E5" s="21"/>
      <c r="F5" s="21"/>
      <c r="G5" s="21"/>
      <c r="H5"/>
      <c r="I5"/>
      <c r="J5"/>
      <c r="K5"/>
      <c r="L5"/>
      <c r="M5"/>
      <c r="N5"/>
      <c r="O5"/>
      <c r="P5"/>
      <c r="Q5"/>
      <c r="R5"/>
      <c r="S5"/>
      <c r="T5"/>
      <c r="U5"/>
      <c r="V5"/>
      <c r="W5"/>
      <c r="X5"/>
      <c r="Y5"/>
      <c r="Z5"/>
      <c r="AA5"/>
      <c r="AB5"/>
      <c r="AC5"/>
      <c r="AD5"/>
      <c r="AE5"/>
      <c r="AF5"/>
    </row>
    <row r="6" spans="1:32" ht="15" x14ac:dyDescent="0.25">
      <c r="A6" s="6"/>
      <c r="B6" s="31"/>
      <c r="C6" s="31"/>
      <c r="D6" s="31"/>
      <c r="E6" s="31"/>
      <c r="F6" s="31"/>
      <c r="G6" s="31"/>
      <c r="H6"/>
      <c r="I6"/>
      <c r="J6"/>
      <c r="K6"/>
      <c r="L6"/>
      <c r="M6"/>
      <c r="N6"/>
      <c r="O6"/>
      <c r="P6"/>
      <c r="Q6"/>
      <c r="R6"/>
      <c r="S6"/>
      <c r="T6"/>
      <c r="U6"/>
      <c r="V6"/>
      <c r="W6"/>
      <c r="X6"/>
      <c r="Y6"/>
      <c r="Z6"/>
      <c r="AA6"/>
      <c r="AB6"/>
      <c r="AC6"/>
      <c r="AD6"/>
      <c r="AE6"/>
      <c r="AF6"/>
    </row>
    <row r="7" spans="1:32" ht="15" x14ac:dyDescent="0.25">
      <c r="A7" s="6"/>
      <c r="B7" s="6" t="s">
        <v>1</v>
      </c>
      <c r="C7" s="10"/>
      <c r="D7" s="6"/>
      <c r="E7" s="6"/>
      <c r="F7" s="6"/>
      <c r="G7" s="6"/>
      <c r="H7"/>
      <c r="I7"/>
      <c r="J7"/>
      <c r="K7"/>
      <c r="L7"/>
      <c r="M7"/>
      <c r="N7"/>
      <c r="O7"/>
      <c r="P7"/>
      <c r="Q7"/>
      <c r="R7"/>
      <c r="S7"/>
      <c r="T7"/>
      <c r="U7"/>
      <c r="V7"/>
      <c r="W7"/>
      <c r="X7"/>
      <c r="Y7"/>
      <c r="Z7"/>
      <c r="AA7"/>
      <c r="AB7"/>
      <c r="AC7"/>
      <c r="AD7"/>
      <c r="AE7"/>
      <c r="AF7"/>
    </row>
    <row r="8" spans="1:32" ht="15" x14ac:dyDescent="0.25">
      <c r="A8" s="6"/>
      <c r="B8" s="6"/>
      <c r="C8" s="6"/>
      <c r="D8" s="6"/>
      <c r="E8" s="6"/>
      <c r="F8" s="6"/>
      <c r="G8" s="6"/>
      <c r="H8"/>
      <c r="I8"/>
      <c r="J8"/>
      <c r="K8"/>
      <c r="L8"/>
      <c r="M8"/>
      <c r="N8"/>
      <c r="O8"/>
      <c r="P8"/>
      <c r="Q8"/>
      <c r="R8"/>
      <c r="S8"/>
      <c r="T8"/>
      <c r="U8"/>
      <c r="V8"/>
      <c r="W8"/>
      <c r="X8"/>
      <c r="Y8"/>
      <c r="Z8"/>
      <c r="AA8"/>
      <c r="AB8"/>
      <c r="AC8"/>
      <c r="AD8"/>
      <c r="AE8"/>
      <c r="AF8"/>
    </row>
    <row r="9" spans="1:32" ht="27.6" customHeight="1" x14ac:dyDescent="0.25">
      <c r="A9" s="6"/>
      <c r="B9" s="6"/>
      <c r="C9" s="6"/>
      <c r="D9" s="6"/>
      <c r="E9" s="6"/>
      <c r="F9" s="6"/>
      <c r="G9" s="6"/>
      <c r="H9"/>
      <c r="I9"/>
      <c r="J9"/>
      <c r="K9"/>
      <c r="L9"/>
      <c r="M9"/>
      <c r="N9"/>
      <c r="O9"/>
      <c r="P9"/>
      <c r="Q9"/>
      <c r="R9"/>
      <c r="S9"/>
      <c r="T9"/>
      <c r="U9"/>
      <c r="V9"/>
      <c r="W9"/>
      <c r="X9"/>
      <c r="Y9"/>
      <c r="Z9"/>
      <c r="AA9"/>
      <c r="AB9"/>
      <c r="AC9"/>
      <c r="AD9"/>
      <c r="AE9"/>
      <c r="AF9"/>
    </row>
    <row r="10" spans="1:32" ht="18" x14ac:dyDescent="0.25">
      <c r="A10" s="6"/>
      <c r="B10" s="11" t="s">
        <v>9</v>
      </c>
      <c r="C10" s="6"/>
      <c r="D10" s="6"/>
      <c r="E10" s="6"/>
      <c r="F10" s="6"/>
      <c r="G10" s="6"/>
      <c r="H10"/>
      <c r="I10"/>
      <c r="J10"/>
      <c r="K10"/>
      <c r="L10"/>
      <c r="M10"/>
      <c r="N10"/>
      <c r="O10"/>
      <c r="P10"/>
      <c r="Q10"/>
      <c r="R10"/>
      <c r="S10"/>
      <c r="T10"/>
      <c r="U10"/>
      <c r="V10"/>
      <c r="W10"/>
      <c r="X10"/>
      <c r="Y10"/>
      <c r="Z10"/>
      <c r="AA10"/>
      <c r="AB10"/>
      <c r="AC10"/>
      <c r="AD10"/>
      <c r="AE10"/>
      <c r="AF10"/>
    </row>
    <row r="11" spans="1:32" ht="18" x14ac:dyDescent="0.25">
      <c r="A11" s="6"/>
      <c r="B11" s="11"/>
      <c r="C11" s="6"/>
      <c r="D11" s="6"/>
      <c r="E11" s="6"/>
      <c r="F11" s="6"/>
      <c r="G11" s="6"/>
      <c r="H11"/>
      <c r="I11"/>
      <c r="J11"/>
      <c r="K11"/>
      <c r="L11"/>
      <c r="M11"/>
      <c r="N11"/>
      <c r="O11"/>
      <c r="P11"/>
      <c r="Q11"/>
      <c r="R11"/>
      <c r="S11"/>
      <c r="T11"/>
      <c r="U11"/>
      <c r="V11"/>
      <c r="W11"/>
      <c r="X11"/>
      <c r="Y11"/>
      <c r="Z11"/>
      <c r="AA11"/>
      <c r="AB11"/>
      <c r="AC11"/>
      <c r="AD11"/>
      <c r="AE11"/>
      <c r="AF11"/>
    </row>
    <row r="12" spans="1:32" ht="15" x14ac:dyDescent="0.25">
      <c r="A12" s="6"/>
      <c r="B12" s="6" t="s">
        <v>12</v>
      </c>
      <c r="C12" s="6" t="s">
        <v>26</v>
      </c>
      <c r="D12" s="6" t="s">
        <v>22</v>
      </c>
      <c r="E12" s="6" t="s">
        <v>21</v>
      </c>
      <c r="F12" s="6" t="s">
        <v>19</v>
      </c>
      <c r="G12" s="6" t="s">
        <v>20</v>
      </c>
      <c r="H12"/>
      <c r="I12"/>
      <c r="J12"/>
      <c r="K12"/>
      <c r="L12"/>
      <c r="M12"/>
      <c r="N12"/>
      <c r="O12"/>
      <c r="P12"/>
      <c r="Q12"/>
      <c r="R12"/>
      <c r="S12"/>
      <c r="T12"/>
      <c r="U12"/>
      <c r="V12"/>
      <c r="W12"/>
      <c r="X12"/>
      <c r="Y12"/>
      <c r="Z12"/>
      <c r="AA12"/>
      <c r="AB12"/>
      <c r="AC12"/>
      <c r="AD12"/>
      <c r="AE12"/>
      <c r="AF12"/>
    </row>
    <row r="13" spans="1:32" ht="15" x14ac:dyDescent="0.25">
      <c r="A13" s="6"/>
      <c r="B13" s="6" t="s">
        <v>13</v>
      </c>
      <c r="C13" s="18">
        <v>0</v>
      </c>
      <c r="D13" s="10">
        <v>0</v>
      </c>
      <c r="E13" s="12">
        <v>0</v>
      </c>
      <c r="F13" s="5">
        <f>Tabelle13824[[#This Row],[Einsatz '[h']]]*Tabelle13824[[#This Row],[Stundensatz '[€']]]</f>
        <v>0</v>
      </c>
      <c r="G13" s="13"/>
      <c r="H13"/>
      <c r="I13"/>
      <c r="J13"/>
      <c r="K13"/>
      <c r="L13"/>
      <c r="M13"/>
      <c r="N13"/>
      <c r="O13"/>
      <c r="P13"/>
      <c r="Q13"/>
      <c r="R13"/>
      <c r="S13"/>
      <c r="T13"/>
      <c r="U13"/>
      <c r="V13"/>
      <c r="W13"/>
      <c r="X13"/>
      <c r="Y13"/>
      <c r="Z13"/>
      <c r="AA13"/>
      <c r="AB13"/>
      <c r="AC13"/>
      <c r="AD13"/>
      <c r="AE13"/>
      <c r="AF13"/>
    </row>
    <row r="14" spans="1:32" ht="15" x14ac:dyDescent="0.25">
      <c r="A14" s="6"/>
      <c r="B14" s="6" t="s">
        <v>14</v>
      </c>
      <c r="C14" s="18">
        <v>0</v>
      </c>
      <c r="D14" s="10">
        <v>0</v>
      </c>
      <c r="E14" s="12">
        <v>0</v>
      </c>
      <c r="F14" s="5">
        <f>Tabelle13824[[#This Row],[Einsatz '[h']]]*Tabelle13824[[#This Row],[Stundensatz '[€']]]</f>
        <v>0</v>
      </c>
      <c r="G14" s="13"/>
      <c r="H14"/>
      <c r="I14"/>
      <c r="J14"/>
      <c r="K14"/>
      <c r="L14"/>
      <c r="M14"/>
      <c r="N14"/>
      <c r="O14"/>
      <c r="P14"/>
      <c r="Q14"/>
      <c r="R14"/>
      <c r="S14"/>
      <c r="T14"/>
      <c r="U14"/>
      <c r="V14"/>
      <c r="W14"/>
      <c r="X14"/>
      <c r="Y14"/>
      <c r="Z14"/>
      <c r="AA14"/>
      <c r="AB14"/>
      <c r="AC14"/>
      <c r="AD14"/>
      <c r="AE14"/>
      <c r="AF14"/>
    </row>
    <row r="15" spans="1:32" ht="15" x14ac:dyDescent="0.25">
      <c r="A15" s="6"/>
      <c r="B15" s="6" t="s">
        <v>15</v>
      </c>
      <c r="C15" s="18">
        <v>0</v>
      </c>
      <c r="D15" s="10">
        <v>0</v>
      </c>
      <c r="E15" s="12">
        <v>0</v>
      </c>
      <c r="F15" s="5">
        <f>Tabelle13824[[#This Row],[Einsatz '[h']]]*Tabelle13824[[#This Row],[Stundensatz '[€']]]</f>
        <v>0</v>
      </c>
      <c r="G15" s="13"/>
      <c r="H15"/>
      <c r="I15"/>
      <c r="J15"/>
      <c r="K15"/>
      <c r="L15"/>
      <c r="M15"/>
      <c r="N15"/>
      <c r="O15"/>
      <c r="P15"/>
      <c r="Q15"/>
      <c r="R15"/>
      <c r="S15"/>
      <c r="T15"/>
      <c r="U15"/>
      <c r="V15"/>
      <c r="W15"/>
      <c r="X15"/>
      <c r="Y15"/>
      <c r="Z15"/>
      <c r="AA15"/>
      <c r="AB15"/>
      <c r="AC15"/>
      <c r="AD15"/>
      <c r="AE15"/>
      <c r="AF15"/>
    </row>
    <row r="16" spans="1:32" ht="15" x14ac:dyDescent="0.25">
      <c r="A16" s="6"/>
      <c r="B16" s="6" t="s">
        <v>16</v>
      </c>
      <c r="C16" s="18">
        <v>0</v>
      </c>
      <c r="D16" s="10">
        <v>0</v>
      </c>
      <c r="E16" s="12">
        <v>0</v>
      </c>
      <c r="F16" s="5">
        <f>Tabelle13824[[#This Row],[Einsatz '[h']]]*Tabelle13824[[#This Row],[Stundensatz '[€']]]</f>
        <v>0</v>
      </c>
      <c r="G16" s="13"/>
      <c r="H16"/>
      <c r="I16"/>
      <c r="J16"/>
      <c r="K16"/>
      <c r="L16"/>
      <c r="M16"/>
      <c r="N16"/>
      <c r="O16"/>
      <c r="P16"/>
      <c r="Q16"/>
      <c r="R16"/>
      <c r="S16"/>
      <c r="T16"/>
      <c r="U16"/>
      <c r="V16"/>
      <c r="W16"/>
      <c r="X16"/>
      <c r="Y16"/>
      <c r="Z16"/>
      <c r="AA16"/>
      <c r="AB16"/>
      <c r="AC16"/>
      <c r="AD16"/>
      <c r="AE16"/>
      <c r="AF16"/>
    </row>
    <row r="17" spans="1:32" ht="15" x14ac:dyDescent="0.25">
      <c r="A17" s="6"/>
      <c r="B17" s="6" t="s">
        <v>17</v>
      </c>
      <c r="C17" s="18">
        <v>0</v>
      </c>
      <c r="D17" s="10">
        <v>0</v>
      </c>
      <c r="E17" s="12">
        <v>0</v>
      </c>
      <c r="F17" s="5">
        <f>Tabelle13824[[#This Row],[Einsatz '[h']]]*Tabelle13824[[#This Row],[Stundensatz '[€']]]</f>
        <v>0</v>
      </c>
      <c r="G17" s="13"/>
      <c r="H17"/>
      <c r="I17"/>
      <c r="J17"/>
      <c r="K17"/>
      <c r="L17"/>
      <c r="M17"/>
      <c r="N17"/>
      <c r="O17"/>
      <c r="P17"/>
      <c r="Q17"/>
      <c r="R17"/>
      <c r="S17"/>
      <c r="T17"/>
      <c r="U17"/>
      <c r="V17"/>
      <c r="W17"/>
      <c r="X17"/>
      <c r="Y17"/>
      <c r="Z17"/>
      <c r="AA17"/>
      <c r="AB17"/>
      <c r="AC17"/>
      <c r="AD17"/>
      <c r="AE17"/>
      <c r="AF17"/>
    </row>
    <row r="18" spans="1:32" ht="15" x14ac:dyDescent="0.25">
      <c r="A18" s="6"/>
      <c r="B18" s="6" t="s">
        <v>27</v>
      </c>
      <c r="C18" s="18">
        <v>0</v>
      </c>
      <c r="D18" s="14"/>
      <c r="E18" s="14"/>
      <c r="F18" s="15">
        <v>0</v>
      </c>
      <c r="G18" s="13"/>
      <c r="H18"/>
      <c r="I18"/>
      <c r="J18"/>
      <c r="K18"/>
      <c r="L18"/>
      <c r="M18"/>
      <c r="N18"/>
      <c r="O18"/>
      <c r="P18"/>
      <c r="Q18"/>
      <c r="R18"/>
      <c r="S18"/>
      <c r="T18"/>
      <c r="U18"/>
      <c r="V18"/>
      <c r="W18"/>
      <c r="X18"/>
      <c r="Y18"/>
      <c r="Z18"/>
      <c r="AA18"/>
      <c r="AB18"/>
      <c r="AC18"/>
      <c r="AD18"/>
      <c r="AE18"/>
      <c r="AF18"/>
    </row>
    <row r="19" spans="1:32" ht="15" x14ac:dyDescent="0.25">
      <c r="A19" s="6"/>
      <c r="B19" s="6" t="s">
        <v>0</v>
      </c>
      <c r="C19" s="19">
        <v>0</v>
      </c>
      <c r="D19" s="4"/>
      <c r="E19" s="4"/>
      <c r="F19" s="16">
        <v>0</v>
      </c>
      <c r="G19" s="13"/>
      <c r="H19"/>
      <c r="I19"/>
      <c r="J19"/>
      <c r="K19"/>
      <c r="L19"/>
      <c r="M19"/>
      <c r="N19"/>
      <c r="O19"/>
      <c r="P19"/>
      <c r="Q19"/>
      <c r="R19"/>
      <c r="S19"/>
      <c r="T19"/>
      <c r="U19"/>
      <c r="V19"/>
      <c r="W19"/>
      <c r="X19"/>
      <c r="Y19"/>
      <c r="Z19"/>
      <c r="AA19"/>
      <c r="AB19"/>
      <c r="AC19"/>
      <c r="AD19"/>
      <c r="AE19"/>
      <c r="AF19"/>
    </row>
    <row r="20" spans="1:32" ht="15" x14ac:dyDescent="0.25">
      <c r="A20" s="6"/>
      <c r="B20" s="6" t="s">
        <v>18</v>
      </c>
      <c r="C20" s="19">
        <v>0</v>
      </c>
      <c r="D20" s="4"/>
      <c r="E20" s="4"/>
      <c r="F20" s="16">
        <v>0</v>
      </c>
      <c r="G20" s="13"/>
      <c r="H20"/>
      <c r="I20"/>
      <c r="J20"/>
      <c r="K20"/>
      <c r="L20"/>
      <c r="M20"/>
      <c r="N20"/>
      <c r="O20"/>
      <c r="P20"/>
      <c r="Q20"/>
      <c r="R20"/>
      <c r="S20"/>
      <c r="T20"/>
      <c r="U20"/>
      <c r="V20"/>
      <c r="W20"/>
      <c r="X20"/>
      <c r="Y20"/>
      <c r="Z20"/>
      <c r="AA20"/>
      <c r="AB20"/>
      <c r="AC20"/>
      <c r="AD20"/>
      <c r="AE20"/>
      <c r="AF20"/>
    </row>
    <row r="21" spans="1:32" ht="15" x14ac:dyDescent="0.25">
      <c r="A21" s="6"/>
      <c r="B21" s="6" t="s">
        <v>24</v>
      </c>
      <c r="C21" s="20">
        <f>IFERROR(SUMPRODUCT(F13:F20,C13:C20)/Tabelle13824[[#This Row],[Preis '[€']]],0)</f>
        <v>0</v>
      </c>
      <c r="D21" s="4"/>
      <c r="E21" s="4"/>
      <c r="F21" s="5">
        <f>SUM(F13:F20)</f>
        <v>0</v>
      </c>
      <c r="G21" s="4"/>
      <c r="H21"/>
      <c r="I21"/>
      <c r="J21"/>
      <c r="K21"/>
      <c r="L21"/>
      <c r="M21"/>
      <c r="N21"/>
      <c r="O21"/>
      <c r="P21"/>
      <c r="Q21"/>
      <c r="R21"/>
      <c r="S21"/>
      <c r="T21"/>
      <c r="U21"/>
      <c r="V21"/>
      <c r="W21"/>
      <c r="X21"/>
      <c r="Y21"/>
      <c r="Z21"/>
      <c r="AA21"/>
      <c r="AB21"/>
      <c r="AC21"/>
      <c r="AD21"/>
      <c r="AE21"/>
      <c r="AF21"/>
    </row>
    <row r="22" spans="1:32" ht="15" x14ac:dyDescent="0.25">
      <c r="A22" s="6"/>
      <c r="B22" s="6" t="s">
        <v>25</v>
      </c>
      <c r="C22" s="20">
        <f>C21</f>
        <v>0</v>
      </c>
      <c r="D22" s="4"/>
      <c r="E22" s="4"/>
      <c r="F22" s="5">
        <f>F21*(1.19)</f>
        <v>0</v>
      </c>
      <c r="G22" s="4"/>
      <c r="H22"/>
      <c r="I22"/>
      <c r="J22"/>
      <c r="K22"/>
      <c r="L22"/>
      <c r="M22"/>
      <c r="N22"/>
      <c r="O22"/>
      <c r="P22"/>
      <c r="Q22"/>
      <c r="R22"/>
      <c r="S22"/>
      <c r="T22"/>
      <c r="U22"/>
      <c r="V22"/>
      <c r="W22"/>
      <c r="X22"/>
      <c r="Y22"/>
      <c r="Z22"/>
      <c r="AA22"/>
      <c r="AB22"/>
      <c r="AC22"/>
      <c r="AD22"/>
      <c r="AE22"/>
      <c r="AF22"/>
    </row>
    <row r="23" spans="1:32" ht="15" x14ac:dyDescent="0.25">
      <c r="A23" s="6"/>
      <c r="B23" s="6"/>
      <c r="C23" s="6"/>
      <c r="D23" s="6"/>
      <c r="E23" s="6"/>
      <c r="F23" s="6"/>
      <c r="G23" s="6"/>
      <c r="H23"/>
      <c r="I23"/>
      <c r="J23"/>
      <c r="K23"/>
      <c r="L23"/>
      <c r="M23"/>
      <c r="N23"/>
      <c r="O23"/>
      <c r="P23"/>
      <c r="Q23"/>
      <c r="R23"/>
      <c r="S23"/>
      <c r="T23"/>
      <c r="U23"/>
      <c r="V23"/>
      <c r="W23"/>
      <c r="X23"/>
      <c r="Y23"/>
      <c r="Z23"/>
      <c r="AA23"/>
      <c r="AB23"/>
      <c r="AC23"/>
      <c r="AD23"/>
      <c r="AE23"/>
      <c r="AF23"/>
    </row>
    <row r="24" spans="1:32" ht="27" customHeight="1" x14ac:dyDescent="0.25">
      <c r="A24" s="6"/>
      <c r="B24" s="6"/>
      <c r="C24" s="6"/>
      <c r="D24" s="6"/>
      <c r="E24" s="6"/>
      <c r="F24" s="6"/>
      <c r="G24" s="6"/>
      <c r="H24"/>
      <c r="I24"/>
      <c r="J24"/>
      <c r="K24"/>
      <c r="L24"/>
      <c r="M24"/>
      <c r="N24"/>
      <c r="O24"/>
      <c r="P24"/>
      <c r="Q24"/>
      <c r="R24"/>
      <c r="S24"/>
      <c r="T24"/>
      <c r="U24"/>
      <c r="V24"/>
      <c r="W24"/>
      <c r="X24"/>
      <c r="Y24"/>
      <c r="Z24"/>
      <c r="AA24"/>
      <c r="AB24"/>
      <c r="AC24"/>
      <c r="AD24"/>
      <c r="AE24"/>
      <c r="AF24"/>
    </row>
    <row r="25" spans="1:32" ht="18" x14ac:dyDescent="0.25">
      <c r="A25" s="6"/>
      <c r="B25" s="11" t="s">
        <v>10</v>
      </c>
      <c r="C25" s="6"/>
      <c r="D25" s="6"/>
      <c r="E25" s="6"/>
      <c r="F25" s="6"/>
      <c r="G25" s="6"/>
    </row>
    <row r="26" spans="1:32" ht="18" x14ac:dyDescent="0.25">
      <c r="A26" s="6"/>
      <c r="B26" s="11"/>
      <c r="C26" s="6"/>
      <c r="D26" s="6"/>
      <c r="E26" s="6"/>
      <c r="F26" s="6"/>
      <c r="G26" s="6"/>
    </row>
    <row r="27" spans="1:32" x14ac:dyDescent="0.2">
      <c r="A27" s="6"/>
      <c r="B27" s="6" t="s">
        <v>12</v>
      </c>
      <c r="C27" s="6" t="s">
        <v>26</v>
      </c>
      <c r="D27" s="6" t="s">
        <v>22</v>
      </c>
      <c r="E27" s="6" t="s">
        <v>21</v>
      </c>
      <c r="F27" s="6" t="s">
        <v>19</v>
      </c>
      <c r="G27" s="6" t="s">
        <v>20</v>
      </c>
    </row>
    <row r="28" spans="1:32" x14ac:dyDescent="0.2">
      <c r="A28" s="6"/>
      <c r="B28" s="6" t="s">
        <v>13</v>
      </c>
      <c r="C28" s="18">
        <v>0</v>
      </c>
      <c r="D28" s="10">
        <v>0</v>
      </c>
      <c r="E28" s="12">
        <v>0</v>
      </c>
      <c r="F28" s="5">
        <f>Tabelle1361026[[#This Row],[Einsatz '[h']]]*Tabelle1361026[[#This Row],[Stundensatz '[€']]]</f>
        <v>0</v>
      </c>
      <c r="G28" s="13"/>
    </row>
    <row r="29" spans="1:32" x14ac:dyDescent="0.2">
      <c r="A29" s="6"/>
      <c r="B29" s="6" t="s">
        <v>14</v>
      </c>
      <c r="C29" s="18">
        <v>0</v>
      </c>
      <c r="D29" s="10">
        <v>0</v>
      </c>
      <c r="E29" s="12">
        <v>0</v>
      </c>
      <c r="F29" s="5">
        <f>Tabelle1361026[[#This Row],[Einsatz '[h']]]*Tabelle1361026[[#This Row],[Stundensatz '[€']]]</f>
        <v>0</v>
      </c>
      <c r="G29" s="13"/>
    </row>
    <row r="30" spans="1:32" x14ac:dyDescent="0.2">
      <c r="A30" s="6"/>
      <c r="B30" s="6" t="s">
        <v>15</v>
      </c>
      <c r="C30" s="18">
        <v>0</v>
      </c>
      <c r="D30" s="10">
        <v>0</v>
      </c>
      <c r="E30" s="12">
        <v>0</v>
      </c>
      <c r="F30" s="5">
        <f>Tabelle1361026[[#This Row],[Einsatz '[h']]]*Tabelle1361026[[#This Row],[Stundensatz '[€']]]</f>
        <v>0</v>
      </c>
      <c r="G30" s="13"/>
    </row>
    <row r="31" spans="1:32" x14ac:dyDescent="0.2">
      <c r="A31" s="6"/>
      <c r="B31" s="6" t="s">
        <v>16</v>
      </c>
      <c r="C31" s="18">
        <v>0</v>
      </c>
      <c r="D31" s="10">
        <v>0</v>
      </c>
      <c r="E31" s="12">
        <v>0</v>
      </c>
      <c r="F31" s="5">
        <f>Tabelle1361026[[#This Row],[Einsatz '[h']]]*Tabelle1361026[[#This Row],[Stundensatz '[€']]]</f>
        <v>0</v>
      </c>
      <c r="G31" s="13"/>
    </row>
    <row r="32" spans="1:32" x14ac:dyDescent="0.2">
      <c r="A32" s="6"/>
      <c r="B32" s="6" t="s">
        <v>17</v>
      </c>
      <c r="C32" s="18">
        <v>0</v>
      </c>
      <c r="D32" s="10">
        <v>0</v>
      </c>
      <c r="E32" s="12">
        <v>0</v>
      </c>
      <c r="F32" s="5">
        <f>Tabelle1361026[[#This Row],[Einsatz '[h']]]*Tabelle1361026[[#This Row],[Stundensatz '[€']]]</f>
        <v>0</v>
      </c>
      <c r="G32" s="13"/>
    </row>
    <row r="33" spans="1:7" x14ac:dyDescent="0.2">
      <c r="A33" s="6"/>
      <c r="B33" s="6" t="s">
        <v>27</v>
      </c>
      <c r="C33" s="18">
        <v>0</v>
      </c>
      <c r="D33" s="14"/>
      <c r="E33" s="14"/>
      <c r="F33" s="15">
        <v>0</v>
      </c>
      <c r="G33" s="13"/>
    </row>
    <row r="34" spans="1:7" x14ac:dyDescent="0.2">
      <c r="A34" s="6"/>
      <c r="B34" s="6" t="s">
        <v>0</v>
      </c>
      <c r="C34" s="19">
        <v>0</v>
      </c>
      <c r="D34" s="4"/>
      <c r="E34" s="4"/>
      <c r="F34" s="16">
        <v>0</v>
      </c>
      <c r="G34" s="13"/>
    </row>
    <row r="35" spans="1:7" x14ac:dyDescent="0.2">
      <c r="A35" s="6"/>
      <c r="B35" s="6" t="s">
        <v>18</v>
      </c>
      <c r="C35" s="19">
        <v>0</v>
      </c>
      <c r="D35" s="4"/>
      <c r="E35" s="4"/>
      <c r="F35" s="16">
        <v>0</v>
      </c>
      <c r="G35" s="13"/>
    </row>
    <row r="36" spans="1:7" x14ac:dyDescent="0.2">
      <c r="A36" s="6"/>
      <c r="B36" s="6" t="s">
        <v>24</v>
      </c>
      <c r="C36" s="20">
        <f>IFERROR(SUMPRODUCT(F28:F35,C28:C35)/Tabelle1361026[[#This Row],[Preis '[€']]],0)</f>
        <v>0</v>
      </c>
      <c r="D36" s="4"/>
      <c r="E36" s="4"/>
      <c r="F36" s="5">
        <f>SUM(F28:F35)</f>
        <v>0</v>
      </c>
      <c r="G36" s="4"/>
    </row>
    <row r="37" spans="1:7" x14ac:dyDescent="0.2">
      <c r="A37" s="6"/>
      <c r="B37" s="6" t="s">
        <v>25</v>
      </c>
      <c r="C37" s="20">
        <f>C36</f>
        <v>0</v>
      </c>
      <c r="D37" s="4"/>
      <c r="E37" s="4"/>
      <c r="F37" s="5">
        <f>F36*(1.19)</f>
        <v>0</v>
      </c>
      <c r="G37" s="4"/>
    </row>
    <row r="38" spans="1:7" ht="15" x14ac:dyDescent="0.25">
      <c r="A38" s="6"/>
      <c r="B38"/>
      <c r="C38"/>
      <c r="D38"/>
      <c r="E38"/>
      <c r="F38"/>
      <c r="G38"/>
    </row>
    <row r="39" spans="1:7" x14ac:dyDescent="0.2">
      <c r="A39" s="6"/>
      <c r="B39" s="6"/>
      <c r="C39" s="6"/>
      <c r="D39" s="6"/>
      <c r="E39" s="6"/>
      <c r="F39" s="6"/>
      <c r="G39" s="6"/>
    </row>
    <row r="40" spans="1:7" x14ac:dyDescent="0.2">
      <c r="A40" s="6"/>
      <c r="B40" s="6"/>
      <c r="C40" s="6"/>
      <c r="D40" s="6"/>
      <c r="E40" s="6"/>
      <c r="F40" s="6"/>
      <c r="G40" s="6"/>
    </row>
    <row r="41" spans="1:7" ht="18" x14ac:dyDescent="0.25">
      <c r="A41" s="6"/>
      <c r="B41" s="11" t="s">
        <v>11</v>
      </c>
      <c r="C41" s="6"/>
      <c r="D41" s="6"/>
      <c r="E41" s="6"/>
      <c r="F41" s="6"/>
      <c r="G41" s="6"/>
    </row>
    <row r="42" spans="1:7" ht="18" x14ac:dyDescent="0.25">
      <c r="A42" s="6"/>
      <c r="B42" s="11"/>
      <c r="C42" s="6"/>
      <c r="D42" s="6"/>
      <c r="E42" s="6"/>
      <c r="F42" s="6"/>
      <c r="G42" s="6"/>
    </row>
    <row r="43" spans="1:7" ht="15" x14ac:dyDescent="0.25">
      <c r="A43"/>
      <c r="B43" s="6" t="s">
        <v>12</v>
      </c>
      <c r="C43" s="6" t="s">
        <v>26</v>
      </c>
      <c r="D43" s="6" t="s">
        <v>22</v>
      </c>
      <c r="E43" s="6" t="s">
        <v>21</v>
      </c>
      <c r="F43" s="6" t="s">
        <v>19</v>
      </c>
      <c r="G43" s="6" t="s">
        <v>20</v>
      </c>
    </row>
    <row r="44" spans="1:7" ht="15" x14ac:dyDescent="0.25">
      <c r="A44"/>
      <c r="B44" s="6" t="s">
        <v>13</v>
      </c>
      <c r="C44" s="18">
        <v>0</v>
      </c>
      <c r="D44" s="10">
        <v>0</v>
      </c>
      <c r="E44" s="12">
        <v>0</v>
      </c>
      <c r="F44" s="5">
        <f>Tabelle1371127[[#This Row],[Einsatz '[h']]]*Tabelle1371127[[#This Row],[Stundensatz '[€']]]</f>
        <v>0</v>
      </c>
      <c r="G44" s="13"/>
    </row>
    <row r="45" spans="1:7" ht="15" x14ac:dyDescent="0.25">
      <c r="A45"/>
      <c r="B45" s="6" t="s">
        <v>14</v>
      </c>
      <c r="C45" s="18">
        <v>0</v>
      </c>
      <c r="D45" s="10">
        <v>0</v>
      </c>
      <c r="E45" s="12">
        <v>0</v>
      </c>
      <c r="F45" s="5">
        <f>Tabelle1371127[[#This Row],[Einsatz '[h']]]*Tabelle1371127[[#This Row],[Stundensatz '[€']]]</f>
        <v>0</v>
      </c>
      <c r="G45" s="13"/>
    </row>
    <row r="46" spans="1:7" ht="15" x14ac:dyDescent="0.25">
      <c r="A46"/>
      <c r="B46" s="6" t="s">
        <v>15</v>
      </c>
      <c r="C46" s="18">
        <v>0</v>
      </c>
      <c r="D46" s="10">
        <v>0</v>
      </c>
      <c r="E46" s="12">
        <v>0</v>
      </c>
      <c r="F46" s="5">
        <f>Tabelle1371127[[#This Row],[Einsatz '[h']]]*Tabelle1371127[[#This Row],[Stundensatz '[€']]]</f>
        <v>0</v>
      </c>
      <c r="G46" s="13"/>
    </row>
    <row r="47" spans="1:7" ht="15" x14ac:dyDescent="0.25">
      <c r="A47"/>
      <c r="B47" s="6" t="s">
        <v>16</v>
      </c>
      <c r="C47" s="18">
        <v>0</v>
      </c>
      <c r="D47" s="10">
        <v>0</v>
      </c>
      <c r="E47" s="12">
        <v>0</v>
      </c>
      <c r="F47" s="5">
        <f>Tabelle1371127[[#This Row],[Einsatz '[h']]]*Tabelle1371127[[#This Row],[Stundensatz '[€']]]</f>
        <v>0</v>
      </c>
      <c r="G47" s="13"/>
    </row>
    <row r="48" spans="1:7" ht="15" x14ac:dyDescent="0.25">
      <c r="A48"/>
      <c r="B48" s="6" t="s">
        <v>17</v>
      </c>
      <c r="C48" s="18">
        <v>0</v>
      </c>
      <c r="D48" s="10">
        <v>0</v>
      </c>
      <c r="E48" s="12">
        <v>0</v>
      </c>
      <c r="F48" s="5">
        <f>Tabelle1371127[[#This Row],[Einsatz '[h']]]*Tabelle1371127[[#This Row],[Stundensatz '[€']]]</f>
        <v>0</v>
      </c>
      <c r="G48" s="13"/>
    </row>
    <row r="49" spans="1:7" ht="15" x14ac:dyDescent="0.25">
      <c r="A49"/>
      <c r="B49" s="6" t="s">
        <v>27</v>
      </c>
      <c r="C49" s="18">
        <v>0</v>
      </c>
      <c r="D49" s="14"/>
      <c r="E49" s="14"/>
      <c r="F49" s="15">
        <v>0</v>
      </c>
      <c r="G49" s="13"/>
    </row>
    <row r="50" spans="1:7" ht="15" x14ac:dyDescent="0.25">
      <c r="A50"/>
      <c r="B50" s="6" t="s">
        <v>0</v>
      </c>
      <c r="C50" s="19">
        <v>0</v>
      </c>
      <c r="D50" s="4"/>
      <c r="E50" s="4"/>
      <c r="F50" s="16">
        <v>0</v>
      </c>
      <c r="G50" s="13"/>
    </row>
    <row r="51" spans="1:7" ht="15" x14ac:dyDescent="0.25">
      <c r="A51"/>
      <c r="B51" s="6" t="s">
        <v>18</v>
      </c>
      <c r="C51" s="19">
        <v>0</v>
      </c>
      <c r="D51" s="4"/>
      <c r="E51" s="4"/>
      <c r="F51" s="16">
        <v>0</v>
      </c>
      <c r="G51" s="13"/>
    </row>
    <row r="52" spans="1:7" ht="15" x14ac:dyDescent="0.25">
      <c r="A52"/>
      <c r="B52" s="6" t="s">
        <v>24</v>
      </c>
      <c r="C52" s="20">
        <f>IFERROR(SUMPRODUCT(F44:F51,C44:C51)/Tabelle1371127[[#This Row],[Preis '[€']]],0)</f>
        <v>0</v>
      </c>
      <c r="D52" s="4"/>
      <c r="E52" s="4"/>
      <c r="F52" s="5">
        <f>SUM(F44:F51)</f>
        <v>0</v>
      </c>
      <c r="G52" s="4"/>
    </row>
    <row r="53" spans="1:7" ht="15" x14ac:dyDescent="0.25">
      <c r="A53"/>
      <c r="B53" s="6" t="s">
        <v>25</v>
      </c>
      <c r="C53" s="20">
        <f>C52</f>
        <v>0</v>
      </c>
      <c r="D53" s="4"/>
      <c r="E53" s="4"/>
      <c r="F53" s="5">
        <f>F52*(1.19)</f>
        <v>0</v>
      </c>
      <c r="G53" s="4"/>
    </row>
    <row r="54" spans="1:7" ht="15" x14ac:dyDescent="0.25">
      <c r="A54"/>
      <c r="B54"/>
      <c r="C54"/>
      <c r="D54"/>
      <c r="E54"/>
      <c r="F54"/>
      <c r="G54"/>
    </row>
    <row r="55" spans="1:7" ht="15" x14ac:dyDescent="0.25">
      <c r="A55"/>
      <c r="B55"/>
      <c r="C55"/>
      <c r="D55"/>
      <c r="E55"/>
      <c r="F55"/>
      <c r="G55"/>
    </row>
    <row r="56" spans="1:7" ht="15" x14ac:dyDescent="0.25">
      <c r="A56"/>
      <c r="B56"/>
      <c r="C56"/>
      <c r="D56"/>
      <c r="E56"/>
      <c r="F56"/>
      <c r="G56"/>
    </row>
    <row r="57" spans="1:7" x14ac:dyDescent="0.2">
      <c r="A57" s="6"/>
      <c r="B57" s="6"/>
      <c r="C57" s="6"/>
      <c r="D57" s="6"/>
      <c r="E57" s="6"/>
      <c r="F57" s="6"/>
      <c r="G57" s="6"/>
    </row>
    <row r="58" spans="1:7" x14ac:dyDescent="0.2">
      <c r="A58" s="6"/>
      <c r="B58" s="6"/>
      <c r="C58" s="6"/>
      <c r="D58" s="6"/>
      <c r="E58" s="6"/>
      <c r="F58" s="6"/>
      <c r="G58" s="6"/>
    </row>
    <row r="59" spans="1:7" x14ac:dyDescent="0.2">
      <c r="A59" s="6"/>
      <c r="B59" s="6"/>
      <c r="C59" s="6"/>
      <c r="D59" s="6"/>
      <c r="E59" s="6"/>
      <c r="F59" s="6"/>
      <c r="G59" s="6"/>
    </row>
  </sheetData>
  <sheetProtection sheet="1" objects="1" scenarios="1" selectLockedCells="1"/>
  <mergeCells count="3">
    <mergeCell ref="B3:F3"/>
    <mergeCell ref="B4:G4"/>
    <mergeCell ref="B6:G6"/>
  </mergeCells>
  <conditionalFormatting sqref="C21:C22">
    <cfRule type="cellIs" dxfId="5" priority="3" operator="lessThan">
      <formula>0.5</formula>
    </cfRule>
  </conditionalFormatting>
  <conditionalFormatting sqref="C36:C37">
    <cfRule type="cellIs" dxfId="4" priority="2" operator="lessThan">
      <formula>0.5</formula>
    </cfRule>
  </conditionalFormatting>
  <conditionalFormatting sqref="C52:C53">
    <cfRule type="cellIs" dxfId="3" priority="1" operator="lessThan">
      <formula>0.5</formula>
    </cfRule>
  </conditionalFormatting>
  <pageMargins left="0.25" right="0.25" top="0.75" bottom="0.75" header="0.3" footer="0.3"/>
  <pageSetup paperSize="9" orientation="landscape" horizontalDpi="4294967293" r:id="rId1"/>
  <headerFooter>
    <oddHeader>&amp;LSchutzklasse: Intern</oddHeader>
  </headerFooter>
  <tableParts count="4">
    <tablePart r:id="rId2"/>
    <tablePart r:id="rId3"/>
    <tablePart r:id="rId4"/>
    <tablePart r:id="rId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3FEE87B-2127-4367-8A76-2FCBD3A95DE5}">
          <x14:formula1>
            <xm:f>Feldauswahl!$A$4:$A$5</xm:f>
          </x14:formula1>
          <xm:sqref>C13:C17 C28:C32 C44:C48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F326-94A8-455D-9A0B-F2DFC554F820}">
  <dimension ref="A1:AF59"/>
  <sheetViews>
    <sheetView showGridLines="0" view="pageLayout" topLeftCell="A13" zoomScaleNormal="100" zoomScaleSheetLayoutView="80" workbookViewId="0">
      <selection activeCell="G29" sqref="G29"/>
    </sheetView>
  </sheetViews>
  <sheetFormatPr baseColWidth="10" defaultColWidth="11.42578125" defaultRowHeight="12.75" x14ac:dyDescent="0.2"/>
  <cols>
    <col min="1" max="1" width="2.42578125" style="3" customWidth="1"/>
    <col min="2" max="2" width="31.5703125" style="3" customWidth="1"/>
    <col min="3" max="3" width="10.140625" style="3" customWidth="1"/>
    <col min="4" max="4" width="23" style="3" customWidth="1"/>
    <col min="5" max="5" width="13.85546875" style="3" bestFit="1" customWidth="1"/>
    <col min="6" max="6" width="15.140625" style="3" customWidth="1"/>
    <col min="7" max="7" width="29.85546875" style="3" customWidth="1"/>
    <col min="8" max="16384" width="11.42578125" style="3"/>
  </cols>
  <sheetData>
    <row r="1" spans="1:32" ht="18" x14ac:dyDescent="0.25">
      <c r="A1" s="6"/>
      <c r="B1" s="7" t="s">
        <v>8</v>
      </c>
      <c r="C1" s="7"/>
      <c r="D1" s="7"/>
      <c r="E1" s="7"/>
      <c r="F1" s="7"/>
      <c r="G1" s="7"/>
    </row>
    <row r="2" spans="1:32" ht="15" x14ac:dyDescent="0.25">
      <c r="A2" s="6"/>
      <c r="B2" s="8"/>
      <c r="C2" s="8"/>
      <c r="D2" s="8"/>
      <c r="E2" s="8"/>
      <c r="F2" s="8"/>
      <c r="G2" s="8"/>
      <c r="H2"/>
      <c r="I2"/>
      <c r="J2"/>
      <c r="K2"/>
      <c r="L2"/>
      <c r="M2"/>
      <c r="N2"/>
      <c r="O2"/>
      <c r="P2"/>
      <c r="Q2"/>
      <c r="R2"/>
      <c r="S2"/>
      <c r="T2"/>
      <c r="U2"/>
      <c r="V2"/>
      <c r="W2"/>
      <c r="X2"/>
      <c r="Y2"/>
      <c r="Z2"/>
      <c r="AA2"/>
      <c r="AB2"/>
      <c r="AC2"/>
      <c r="AD2"/>
      <c r="AE2"/>
      <c r="AF2"/>
    </row>
    <row r="3" spans="1:32" ht="15" x14ac:dyDescent="0.25">
      <c r="A3" s="6"/>
      <c r="B3" s="28" t="s">
        <v>2</v>
      </c>
      <c r="C3" s="28"/>
      <c r="D3" s="28"/>
      <c r="E3" s="28"/>
      <c r="F3" s="28"/>
      <c r="G3" s="6"/>
      <c r="H3"/>
      <c r="I3"/>
      <c r="J3"/>
      <c r="K3"/>
      <c r="L3"/>
      <c r="M3"/>
      <c r="N3"/>
      <c r="O3"/>
      <c r="P3"/>
      <c r="Q3"/>
      <c r="R3"/>
      <c r="S3"/>
      <c r="T3"/>
      <c r="U3"/>
      <c r="V3"/>
      <c r="W3"/>
      <c r="X3"/>
      <c r="Y3"/>
      <c r="Z3"/>
      <c r="AA3"/>
      <c r="AB3"/>
      <c r="AC3"/>
      <c r="AD3"/>
      <c r="AE3"/>
      <c r="AF3"/>
    </row>
    <row r="4" spans="1:32" ht="118.5" customHeight="1" x14ac:dyDescent="0.25">
      <c r="A4" s="6"/>
      <c r="B4" s="32" t="s">
        <v>29</v>
      </c>
      <c r="C4" s="32"/>
      <c r="D4" s="32"/>
      <c r="E4" s="32"/>
      <c r="F4" s="32"/>
      <c r="G4" s="32"/>
      <c r="H4"/>
      <c r="I4"/>
      <c r="J4"/>
      <c r="K4"/>
      <c r="L4"/>
      <c r="M4"/>
      <c r="N4"/>
      <c r="O4"/>
      <c r="P4"/>
      <c r="Q4"/>
      <c r="R4"/>
      <c r="S4"/>
      <c r="T4"/>
      <c r="U4"/>
      <c r="V4"/>
      <c r="W4"/>
      <c r="X4"/>
      <c r="Y4"/>
      <c r="Z4"/>
      <c r="AA4"/>
      <c r="AB4"/>
      <c r="AC4"/>
      <c r="AD4"/>
      <c r="AE4"/>
      <c r="AF4"/>
    </row>
    <row r="5" spans="1:32" ht="15" x14ac:dyDescent="0.25">
      <c r="A5" s="6"/>
      <c r="B5" s="21"/>
      <c r="C5" s="21"/>
      <c r="D5" s="21"/>
      <c r="E5" s="21"/>
      <c r="F5" s="21"/>
      <c r="G5" s="21"/>
      <c r="H5"/>
      <c r="I5"/>
      <c r="J5"/>
      <c r="K5"/>
      <c r="L5"/>
      <c r="M5"/>
      <c r="N5"/>
      <c r="O5"/>
      <c r="P5"/>
      <c r="Q5"/>
      <c r="R5"/>
      <c r="S5"/>
      <c r="T5"/>
      <c r="U5"/>
      <c r="V5"/>
      <c r="W5"/>
      <c r="X5"/>
      <c r="Y5"/>
      <c r="Z5"/>
      <c r="AA5"/>
      <c r="AB5"/>
      <c r="AC5"/>
      <c r="AD5"/>
      <c r="AE5"/>
      <c r="AF5"/>
    </row>
    <row r="6" spans="1:32" ht="15" x14ac:dyDescent="0.25">
      <c r="A6" s="6"/>
      <c r="B6" s="31"/>
      <c r="C6" s="31"/>
      <c r="D6" s="31"/>
      <c r="E6" s="31"/>
      <c r="F6" s="31"/>
      <c r="G6" s="31"/>
      <c r="H6"/>
      <c r="I6"/>
      <c r="J6"/>
      <c r="K6"/>
      <c r="L6"/>
      <c r="M6"/>
      <c r="N6"/>
      <c r="O6"/>
      <c r="P6"/>
      <c r="Q6"/>
      <c r="R6"/>
      <c r="S6"/>
      <c r="T6"/>
      <c r="U6"/>
      <c r="V6"/>
      <c r="W6"/>
      <c r="X6"/>
      <c r="Y6"/>
      <c r="Z6"/>
      <c r="AA6"/>
      <c r="AB6"/>
      <c r="AC6"/>
      <c r="AD6"/>
      <c r="AE6"/>
      <c r="AF6"/>
    </row>
    <row r="7" spans="1:32" ht="15" x14ac:dyDescent="0.25">
      <c r="A7" s="6"/>
      <c r="B7" s="6" t="s">
        <v>1</v>
      </c>
      <c r="C7" s="10"/>
      <c r="D7" s="6"/>
      <c r="E7" s="6"/>
      <c r="F7" s="6"/>
      <c r="G7" s="6"/>
      <c r="H7"/>
      <c r="I7"/>
      <c r="J7"/>
      <c r="K7"/>
      <c r="L7"/>
      <c r="M7"/>
      <c r="N7"/>
      <c r="O7"/>
      <c r="P7"/>
      <c r="Q7"/>
      <c r="R7"/>
      <c r="S7"/>
      <c r="T7"/>
      <c r="U7"/>
      <c r="V7"/>
      <c r="W7"/>
      <c r="X7"/>
      <c r="Y7"/>
      <c r="Z7"/>
      <c r="AA7"/>
      <c r="AB7"/>
      <c r="AC7"/>
      <c r="AD7"/>
      <c r="AE7"/>
      <c r="AF7"/>
    </row>
    <row r="8" spans="1:32" ht="15" x14ac:dyDescent="0.25">
      <c r="A8" s="6"/>
      <c r="B8" s="6"/>
      <c r="C8" s="6"/>
      <c r="D8" s="6"/>
      <c r="E8" s="6"/>
      <c r="F8" s="6"/>
      <c r="G8" s="6"/>
      <c r="H8"/>
      <c r="I8"/>
      <c r="J8"/>
      <c r="K8"/>
      <c r="L8"/>
      <c r="M8"/>
      <c r="N8"/>
      <c r="O8"/>
      <c r="P8"/>
      <c r="Q8"/>
      <c r="R8"/>
      <c r="S8"/>
      <c r="T8"/>
      <c r="U8"/>
      <c r="V8"/>
      <c r="W8"/>
      <c r="X8"/>
      <c r="Y8"/>
      <c r="Z8"/>
      <c r="AA8"/>
      <c r="AB8"/>
      <c r="AC8"/>
      <c r="AD8"/>
      <c r="AE8"/>
      <c r="AF8"/>
    </row>
    <row r="9" spans="1:32" ht="27.6" customHeight="1" x14ac:dyDescent="0.25">
      <c r="A9" s="6"/>
      <c r="B9" s="6"/>
      <c r="C9" s="6"/>
      <c r="D9" s="6"/>
      <c r="E9" s="6"/>
      <c r="F9" s="6"/>
      <c r="G9" s="6"/>
      <c r="H9"/>
      <c r="I9"/>
      <c r="J9"/>
      <c r="K9"/>
      <c r="L9"/>
      <c r="M9"/>
      <c r="N9"/>
      <c r="O9"/>
      <c r="P9"/>
      <c r="Q9"/>
      <c r="R9"/>
      <c r="S9"/>
      <c r="T9"/>
      <c r="U9"/>
      <c r="V9"/>
      <c r="W9"/>
      <c r="X9"/>
      <c r="Y9"/>
      <c r="Z9"/>
      <c r="AA9"/>
      <c r="AB9"/>
      <c r="AC9"/>
      <c r="AD9"/>
      <c r="AE9"/>
      <c r="AF9"/>
    </row>
    <row r="10" spans="1:32" ht="18" x14ac:dyDescent="0.25">
      <c r="A10" s="6"/>
      <c r="B10" s="11" t="s">
        <v>9</v>
      </c>
      <c r="C10" s="6"/>
      <c r="D10" s="6"/>
      <c r="E10" s="6"/>
      <c r="F10" s="6"/>
      <c r="G10" s="6"/>
      <c r="H10"/>
      <c r="I10"/>
      <c r="J10"/>
      <c r="K10"/>
      <c r="L10"/>
      <c r="M10"/>
      <c r="N10"/>
      <c r="O10"/>
      <c r="P10"/>
      <c r="Q10"/>
      <c r="R10"/>
      <c r="S10"/>
      <c r="T10"/>
      <c r="U10"/>
      <c r="V10"/>
      <c r="W10"/>
      <c r="X10"/>
      <c r="Y10"/>
      <c r="Z10"/>
      <c r="AA10"/>
      <c r="AB10"/>
      <c r="AC10"/>
      <c r="AD10"/>
      <c r="AE10"/>
      <c r="AF10"/>
    </row>
    <row r="11" spans="1:32" ht="18" x14ac:dyDescent="0.25">
      <c r="A11" s="6"/>
      <c r="B11" s="11"/>
      <c r="C11" s="6"/>
      <c r="D11" s="6"/>
      <c r="E11" s="6"/>
      <c r="F11" s="6"/>
      <c r="G11" s="6"/>
      <c r="H11"/>
      <c r="I11"/>
      <c r="J11"/>
      <c r="K11"/>
      <c r="L11"/>
      <c r="M11"/>
      <c r="N11"/>
      <c r="O11"/>
      <c r="P11"/>
      <c r="Q11"/>
      <c r="R11"/>
      <c r="S11"/>
      <c r="T11"/>
      <c r="U11"/>
      <c r="V11"/>
      <c r="W11"/>
      <c r="X11"/>
      <c r="Y11"/>
      <c r="Z11"/>
      <c r="AA11"/>
      <c r="AB11"/>
      <c r="AC11"/>
      <c r="AD11"/>
      <c r="AE11"/>
      <c r="AF11"/>
    </row>
    <row r="12" spans="1:32" ht="15" x14ac:dyDescent="0.25">
      <c r="A12" s="6"/>
      <c r="B12" s="6" t="s">
        <v>12</v>
      </c>
      <c r="C12" s="6" t="s">
        <v>26</v>
      </c>
      <c r="D12" s="6" t="s">
        <v>22</v>
      </c>
      <c r="E12" s="6" t="s">
        <v>21</v>
      </c>
      <c r="F12" s="6" t="s">
        <v>19</v>
      </c>
      <c r="G12" s="6" t="s">
        <v>20</v>
      </c>
      <c r="H12"/>
      <c r="I12"/>
      <c r="J12"/>
      <c r="K12"/>
      <c r="L12"/>
      <c r="M12"/>
      <c r="N12"/>
      <c r="O12"/>
      <c r="P12"/>
      <c r="Q12"/>
      <c r="R12"/>
      <c r="S12"/>
      <c r="T12"/>
      <c r="U12"/>
      <c r="V12"/>
      <c r="W12"/>
      <c r="X12"/>
      <c r="Y12"/>
      <c r="Z12"/>
      <c r="AA12"/>
      <c r="AB12"/>
      <c r="AC12"/>
      <c r="AD12"/>
      <c r="AE12"/>
      <c r="AF12"/>
    </row>
    <row r="13" spans="1:32" ht="15" x14ac:dyDescent="0.25">
      <c r="A13" s="6"/>
      <c r="B13" s="6" t="s">
        <v>13</v>
      </c>
      <c r="C13" s="18">
        <v>0</v>
      </c>
      <c r="D13" s="10">
        <v>0</v>
      </c>
      <c r="E13" s="12">
        <v>0</v>
      </c>
      <c r="F13" s="5">
        <f>Tabelle1382432[[#This Row],[Einsatz '[h']]]*Tabelle1382432[[#This Row],[Stundensatz '[€']]]</f>
        <v>0</v>
      </c>
      <c r="G13" s="13"/>
      <c r="H13"/>
      <c r="I13"/>
      <c r="J13"/>
      <c r="K13"/>
      <c r="L13"/>
      <c r="M13"/>
      <c r="N13"/>
      <c r="O13"/>
      <c r="P13"/>
      <c r="Q13"/>
      <c r="R13"/>
      <c r="S13"/>
      <c r="T13"/>
      <c r="U13"/>
      <c r="V13"/>
      <c r="W13"/>
      <c r="X13"/>
      <c r="Y13"/>
      <c r="Z13"/>
      <c r="AA13"/>
      <c r="AB13"/>
      <c r="AC13"/>
      <c r="AD13"/>
      <c r="AE13"/>
      <c r="AF13"/>
    </row>
    <row r="14" spans="1:32" ht="15" x14ac:dyDescent="0.25">
      <c r="A14" s="6"/>
      <c r="B14" s="6" t="s">
        <v>14</v>
      </c>
      <c r="C14" s="18">
        <v>0</v>
      </c>
      <c r="D14" s="10">
        <v>0</v>
      </c>
      <c r="E14" s="12">
        <v>0</v>
      </c>
      <c r="F14" s="5">
        <f>Tabelle1382432[[#This Row],[Einsatz '[h']]]*Tabelle1382432[[#This Row],[Stundensatz '[€']]]</f>
        <v>0</v>
      </c>
      <c r="G14" s="13"/>
      <c r="H14"/>
      <c r="I14"/>
      <c r="J14"/>
      <c r="K14"/>
      <c r="L14"/>
      <c r="M14"/>
      <c r="N14"/>
      <c r="O14"/>
      <c r="P14"/>
      <c r="Q14"/>
      <c r="R14"/>
      <c r="S14"/>
      <c r="T14"/>
      <c r="U14"/>
      <c r="V14"/>
      <c r="W14"/>
      <c r="X14"/>
      <c r="Y14"/>
      <c r="Z14"/>
      <c r="AA14"/>
      <c r="AB14"/>
      <c r="AC14"/>
      <c r="AD14"/>
      <c r="AE14"/>
      <c r="AF14"/>
    </row>
    <row r="15" spans="1:32" ht="15" x14ac:dyDescent="0.25">
      <c r="A15" s="6"/>
      <c r="B15" s="6" t="s">
        <v>15</v>
      </c>
      <c r="C15" s="18">
        <v>0</v>
      </c>
      <c r="D15" s="10">
        <v>0</v>
      </c>
      <c r="E15" s="12">
        <v>0</v>
      </c>
      <c r="F15" s="5">
        <f>Tabelle1382432[[#This Row],[Einsatz '[h']]]*Tabelle1382432[[#This Row],[Stundensatz '[€']]]</f>
        <v>0</v>
      </c>
      <c r="G15" s="13"/>
      <c r="H15"/>
      <c r="I15"/>
      <c r="J15"/>
      <c r="K15"/>
      <c r="L15"/>
      <c r="M15"/>
      <c r="N15"/>
      <c r="O15"/>
      <c r="P15"/>
      <c r="Q15"/>
      <c r="R15"/>
      <c r="S15"/>
      <c r="T15"/>
      <c r="U15"/>
      <c r="V15"/>
      <c r="W15"/>
      <c r="X15"/>
      <c r="Y15"/>
      <c r="Z15"/>
      <c r="AA15"/>
      <c r="AB15"/>
      <c r="AC15"/>
      <c r="AD15"/>
      <c r="AE15"/>
      <c r="AF15"/>
    </row>
    <row r="16" spans="1:32" ht="15" x14ac:dyDescent="0.25">
      <c r="A16" s="6"/>
      <c r="B16" s="6" t="s">
        <v>16</v>
      </c>
      <c r="C16" s="18">
        <v>0</v>
      </c>
      <c r="D16" s="10">
        <v>0</v>
      </c>
      <c r="E16" s="12">
        <v>0</v>
      </c>
      <c r="F16" s="5">
        <f>Tabelle1382432[[#This Row],[Einsatz '[h']]]*Tabelle1382432[[#This Row],[Stundensatz '[€']]]</f>
        <v>0</v>
      </c>
      <c r="G16" s="13"/>
      <c r="H16"/>
      <c r="I16"/>
      <c r="J16"/>
      <c r="K16"/>
      <c r="L16"/>
      <c r="M16"/>
      <c r="N16"/>
      <c r="O16"/>
      <c r="P16"/>
      <c r="Q16"/>
      <c r="R16"/>
      <c r="S16"/>
      <c r="T16"/>
      <c r="U16"/>
      <c r="V16"/>
      <c r="W16"/>
      <c r="X16"/>
      <c r="Y16"/>
      <c r="Z16"/>
      <c r="AA16"/>
      <c r="AB16"/>
      <c r="AC16"/>
      <c r="AD16"/>
      <c r="AE16"/>
      <c r="AF16"/>
    </row>
    <row r="17" spans="1:32" ht="15" x14ac:dyDescent="0.25">
      <c r="A17" s="6"/>
      <c r="B17" s="6" t="s">
        <v>17</v>
      </c>
      <c r="C17" s="18">
        <v>0</v>
      </c>
      <c r="D17" s="10">
        <v>0</v>
      </c>
      <c r="E17" s="12">
        <v>0</v>
      </c>
      <c r="F17" s="5">
        <f>Tabelle1382432[[#This Row],[Einsatz '[h']]]*Tabelle1382432[[#This Row],[Stundensatz '[€']]]</f>
        <v>0</v>
      </c>
      <c r="G17" s="13"/>
      <c r="H17"/>
      <c r="I17"/>
      <c r="J17"/>
      <c r="K17"/>
      <c r="L17"/>
      <c r="M17"/>
      <c r="N17"/>
      <c r="O17"/>
      <c r="P17"/>
      <c r="Q17"/>
      <c r="R17"/>
      <c r="S17"/>
      <c r="T17"/>
      <c r="U17"/>
      <c r="V17"/>
      <c r="W17"/>
      <c r="X17"/>
      <c r="Y17"/>
      <c r="Z17"/>
      <c r="AA17"/>
      <c r="AB17"/>
      <c r="AC17"/>
      <c r="AD17"/>
      <c r="AE17"/>
      <c r="AF17"/>
    </row>
    <row r="18" spans="1:32" ht="15" x14ac:dyDescent="0.25">
      <c r="A18" s="6"/>
      <c r="B18" s="6" t="s">
        <v>27</v>
      </c>
      <c r="C18" s="18">
        <v>0</v>
      </c>
      <c r="D18" s="14"/>
      <c r="E18" s="14"/>
      <c r="F18" s="15">
        <v>0</v>
      </c>
      <c r="G18" s="13"/>
      <c r="H18"/>
      <c r="I18"/>
      <c r="J18"/>
      <c r="K18"/>
      <c r="L18"/>
      <c r="M18"/>
      <c r="N18"/>
      <c r="O18"/>
      <c r="P18"/>
      <c r="Q18"/>
      <c r="R18"/>
      <c r="S18"/>
      <c r="T18"/>
      <c r="U18"/>
      <c r="V18"/>
      <c r="W18"/>
      <c r="X18"/>
      <c r="Y18"/>
      <c r="Z18"/>
      <c r="AA18"/>
      <c r="AB18"/>
      <c r="AC18"/>
      <c r="AD18"/>
      <c r="AE18"/>
      <c r="AF18"/>
    </row>
    <row r="19" spans="1:32" ht="15" x14ac:dyDescent="0.25">
      <c r="A19" s="6"/>
      <c r="B19" s="6" t="s">
        <v>0</v>
      </c>
      <c r="C19" s="19">
        <v>0</v>
      </c>
      <c r="D19" s="4"/>
      <c r="E19" s="4"/>
      <c r="F19" s="16">
        <v>0</v>
      </c>
      <c r="G19" s="13"/>
      <c r="H19"/>
      <c r="I19"/>
      <c r="J19"/>
      <c r="K19"/>
      <c r="L19"/>
      <c r="M19"/>
      <c r="N19"/>
      <c r="O19"/>
      <c r="P19"/>
      <c r="Q19"/>
      <c r="R19"/>
      <c r="S19"/>
      <c r="T19"/>
      <c r="U19"/>
      <c r="V19"/>
      <c r="W19"/>
      <c r="X19"/>
      <c r="Y19"/>
      <c r="Z19"/>
      <c r="AA19"/>
      <c r="AB19"/>
      <c r="AC19"/>
      <c r="AD19"/>
      <c r="AE19"/>
      <c r="AF19"/>
    </row>
    <row r="20" spans="1:32" ht="15" x14ac:dyDescent="0.25">
      <c r="A20" s="6"/>
      <c r="B20" s="6" t="s">
        <v>18</v>
      </c>
      <c r="C20" s="19">
        <v>0</v>
      </c>
      <c r="D20" s="4"/>
      <c r="E20" s="4"/>
      <c r="F20" s="16">
        <v>0</v>
      </c>
      <c r="G20" s="13"/>
      <c r="H20"/>
      <c r="I20"/>
      <c r="J20"/>
      <c r="K20"/>
      <c r="L20"/>
      <c r="M20"/>
      <c r="N20"/>
      <c r="O20"/>
      <c r="P20"/>
      <c r="Q20"/>
      <c r="R20"/>
      <c r="S20"/>
      <c r="T20"/>
      <c r="U20"/>
      <c r="V20"/>
      <c r="W20"/>
      <c r="X20"/>
      <c r="Y20"/>
      <c r="Z20"/>
      <c r="AA20"/>
      <c r="AB20"/>
      <c r="AC20"/>
      <c r="AD20"/>
      <c r="AE20"/>
      <c r="AF20"/>
    </row>
    <row r="21" spans="1:32" ht="15" x14ac:dyDescent="0.25">
      <c r="A21" s="6"/>
      <c r="B21" s="6" t="s">
        <v>24</v>
      </c>
      <c r="C21" s="20">
        <f>IFERROR(SUMPRODUCT(F13:F20,C13:C20)/Tabelle1382432[[#This Row],[Preis '[€']]],0)</f>
        <v>0</v>
      </c>
      <c r="D21" s="4"/>
      <c r="E21" s="4"/>
      <c r="F21" s="5">
        <f>SUM(F13:F20)</f>
        <v>0</v>
      </c>
      <c r="G21" s="4"/>
      <c r="H21"/>
      <c r="I21"/>
      <c r="J21"/>
      <c r="K21"/>
      <c r="L21"/>
      <c r="M21"/>
      <c r="N21"/>
      <c r="O21"/>
      <c r="P21"/>
      <c r="Q21"/>
      <c r="R21"/>
      <c r="S21"/>
      <c r="T21"/>
      <c r="U21"/>
      <c r="V21"/>
      <c r="W21"/>
      <c r="X21"/>
      <c r="Y21"/>
      <c r="Z21"/>
      <c r="AA21"/>
      <c r="AB21"/>
      <c r="AC21"/>
      <c r="AD21"/>
      <c r="AE21"/>
      <c r="AF21"/>
    </row>
    <row r="22" spans="1:32" ht="15" x14ac:dyDescent="0.25">
      <c r="A22" s="6"/>
      <c r="B22" s="6" t="s">
        <v>25</v>
      </c>
      <c r="C22" s="20">
        <f>C21</f>
        <v>0</v>
      </c>
      <c r="D22" s="4"/>
      <c r="E22" s="4"/>
      <c r="F22" s="5">
        <f>F21*(1.19)</f>
        <v>0</v>
      </c>
      <c r="G22" s="4"/>
      <c r="H22"/>
      <c r="I22"/>
      <c r="J22"/>
      <c r="K22"/>
      <c r="L22"/>
      <c r="M22"/>
      <c r="N22"/>
      <c r="O22"/>
      <c r="P22"/>
      <c r="Q22"/>
      <c r="R22"/>
      <c r="S22"/>
      <c r="T22"/>
      <c r="U22"/>
      <c r="V22"/>
      <c r="W22"/>
      <c r="X22"/>
      <c r="Y22"/>
      <c r="Z22"/>
      <c r="AA22"/>
      <c r="AB22"/>
      <c r="AC22"/>
      <c r="AD22"/>
      <c r="AE22"/>
      <c r="AF22"/>
    </row>
    <row r="23" spans="1:32" ht="15" x14ac:dyDescent="0.25">
      <c r="A23" s="6"/>
      <c r="B23" s="6"/>
      <c r="C23" s="6"/>
      <c r="D23" s="6"/>
      <c r="E23" s="6"/>
      <c r="F23" s="6"/>
      <c r="G23" s="6"/>
      <c r="H23"/>
      <c r="I23"/>
      <c r="J23"/>
      <c r="K23"/>
      <c r="L23"/>
      <c r="M23"/>
      <c r="N23"/>
      <c r="O23"/>
      <c r="P23"/>
      <c r="Q23"/>
      <c r="R23"/>
      <c r="S23"/>
      <c r="T23"/>
      <c r="U23"/>
      <c r="V23"/>
      <c r="W23"/>
      <c r="X23"/>
      <c r="Y23"/>
      <c r="Z23"/>
      <c r="AA23"/>
      <c r="AB23"/>
      <c r="AC23"/>
      <c r="AD23"/>
      <c r="AE23"/>
      <c r="AF23"/>
    </row>
    <row r="24" spans="1:32" ht="27" customHeight="1" x14ac:dyDescent="0.25">
      <c r="A24" s="6"/>
      <c r="B24" s="6"/>
      <c r="C24" s="6"/>
      <c r="D24" s="6"/>
      <c r="E24" s="6"/>
      <c r="F24" s="6"/>
      <c r="G24" s="6"/>
      <c r="H24"/>
      <c r="I24"/>
      <c r="J24"/>
      <c r="K24"/>
      <c r="L24"/>
      <c r="M24"/>
      <c r="N24"/>
      <c r="O24"/>
      <c r="P24"/>
      <c r="Q24"/>
      <c r="R24"/>
      <c r="S24"/>
      <c r="T24"/>
      <c r="U24"/>
      <c r="V24"/>
      <c r="W24"/>
      <c r="X24"/>
      <c r="Y24"/>
      <c r="Z24"/>
      <c r="AA24"/>
      <c r="AB24"/>
      <c r="AC24"/>
      <c r="AD24"/>
      <c r="AE24"/>
      <c r="AF24"/>
    </row>
    <row r="25" spans="1:32" ht="18" x14ac:dyDescent="0.25">
      <c r="A25" s="6"/>
      <c r="B25" s="11" t="s">
        <v>10</v>
      </c>
      <c r="C25" s="6"/>
      <c r="D25" s="6"/>
      <c r="E25" s="6"/>
      <c r="F25" s="6"/>
      <c r="G25" s="6"/>
    </row>
    <row r="26" spans="1:32" ht="18" x14ac:dyDescent="0.25">
      <c r="A26" s="6"/>
      <c r="B26" s="11"/>
      <c r="C26" s="6"/>
      <c r="D26" s="6"/>
      <c r="E26" s="6"/>
      <c r="F26" s="6"/>
      <c r="G26" s="6"/>
    </row>
    <row r="27" spans="1:32" x14ac:dyDescent="0.2">
      <c r="A27" s="6"/>
      <c r="B27" s="6" t="s">
        <v>12</v>
      </c>
      <c r="C27" s="6" t="s">
        <v>26</v>
      </c>
      <c r="D27" s="6" t="s">
        <v>22</v>
      </c>
      <c r="E27" s="6" t="s">
        <v>21</v>
      </c>
      <c r="F27" s="6" t="s">
        <v>19</v>
      </c>
      <c r="G27" s="6" t="s">
        <v>20</v>
      </c>
    </row>
    <row r="28" spans="1:32" x14ac:dyDescent="0.2">
      <c r="A28" s="6"/>
      <c r="B28" s="6" t="s">
        <v>13</v>
      </c>
      <c r="C28" s="18">
        <v>0</v>
      </c>
      <c r="D28" s="10">
        <v>0</v>
      </c>
      <c r="E28" s="12">
        <v>0</v>
      </c>
      <c r="F28" s="5">
        <f>Tabelle136102634[[#This Row],[Einsatz '[h']]]*Tabelle136102634[[#This Row],[Stundensatz '[€']]]</f>
        <v>0</v>
      </c>
      <c r="G28" s="13"/>
    </row>
    <row r="29" spans="1:32" x14ac:dyDescent="0.2">
      <c r="A29" s="6"/>
      <c r="B29" s="6" t="s">
        <v>14</v>
      </c>
      <c r="C29" s="18">
        <v>0</v>
      </c>
      <c r="D29" s="10">
        <v>0</v>
      </c>
      <c r="E29" s="12">
        <v>0</v>
      </c>
      <c r="F29" s="5">
        <f>Tabelle136102634[[#This Row],[Einsatz '[h']]]*Tabelle136102634[[#This Row],[Stundensatz '[€']]]</f>
        <v>0</v>
      </c>
      <c r="G29" s="13"/>
    </row>
    <row r="30" spans="1:32" x14ac:dyDescent="0.2">
      <c r="A30" s="6"/>
      <c r="B30" s="6" t="s">
        <v>15</v>
      </c>
      <c r="C30" s="18">
        <v>0</v>
      </c>
      <c r="D30" s="10">
        <v>0</v>
      </c>
      <c r="E30" s="12">
        <v>0</v>
      </c>
      <c r="F30" s="5">
        <f>Tabelle136102634[[#This Row],[Einsatz '[h']]]*Tabelle136102634[[#This Row],[Stundensatz '[€']]]</f>
        <v>0</v>
      </c>
      <c r="G30" s="13"/>
    </row>
    <row r="31" spans="1:32" x14ac:dyDescent="0.2">
      <c r="A31" s="6"/>
      <c r="B31" s="6" t="s">
        <v>16</v>
      </c>
      <c r="C31" s="18">
        <v>0</v>
      </c>
      <c r="D31" s="10">
        <v>0</v>
      </c>
      <c r="E31" s="12">
        <v>0</v>
      </c>
      <c r="F31" s="5">
        <f>Tabelle136102634[[#This Row],[Einsatz '[h']]]*Tabelle136102634[[#This Row],[Stundensatz '[€']]]</f>
        <v>0</v>
      </c>
      <c r="G31" s="13"/>
    </row>
    <row r="32" spans="1:32" x14ac:dyDescent="0.2">
      <c r="A32" s="6"/>
      <c r="B32" s="6" t="s">
        <v>17</v>
      </c>
      <c r="C32" s="18">
        <v>0</v>
      </c>
      <c r="D32" s="10">
        <v>0</v>
      </c>
      <c r="E32" s="12">
        <v>0</v>
      </c>
      <c r="F32" s="5">
        <f>Tabelle136102634[[#This Row],[Einsatz '[h']]]*Tabelle136102634[[#This Row],[Stundensatz '[€']]]</f>
        <v>0</v>
      </c>
      <c r="G32" s="13"/>
    </row>
    <row r="33" spans="1:7" x14ac:dyDescent="0.2">
      <c r="A33" s="6"/>
      <c r="B33" s="6" t="s">
        <v>27</v>
      </c>
      <c r="C33" s="18">
        <v>0</v>
      </c>
      <c r="D33" s="14"/>
      <c r="E33" s="14"/>
      <c r="F33" s="15">
        <v>0</v>
      </c>
      <c r="G33" s="13"/>
    </row>
    <row r="34" spans="1:7" x14ac:dyDescent="0.2">
      <c r="A34" s="6"/>
      <c r="B34" s="6" t="s">
        <v>0</v>
      </c>
      <c r="C34" s="19">
        <v>0</v>
      </c>
      <c r="D34" s="4"/>
      <c r="E34" s="4"/>
      <c r="F34" s="16">
        <v>0</v>
      </c>
      <c r="G34" s="13"/>
    </row>
    <row r="35" spans="1:7" x14ac:dyDescent="0.2">
      <c r="A35" s="6"/>
      <c r="B35" s="6" t="s">
        <v>18</v>
      </c>
      <c r="C35" s="19">
        <v>0</v>
      </c>
      <c r="D35" s="4"/>
      <c r="E35" s="4"/>
      <c r="F35" s="16">
        <v>0</v>
      </c>
      <c r="G35" s="13"/>
    </row>
    <row r="36" spans="1:7" x14ac:dyDescent="0.2">
      <c r="A36" s="6"/>
      <c r="B36" s="6" t="s">
        <v>24</v>
      </c>
      <c r="C36" s="20">
        <f>IFERROR(SUMPRODUCT(F28:F35,C28:C35)/Tabelle136102634[[#This Row],[Preis '[€']]],0)</f>
        <v>0</v>
      </c>
      <c r="D36" s="4"/>
      <c r="E36" s="4"/>
      <c r="F36" s="5">
        <f>SUM(F28:F35)</f>
        <v>0</v>
      </c>
      <c r="G36" s="4"/>
    </row>
    <row r="37" spans="1:7" x14ac:dyDescent="0.2">
      <c r="A37" s="6"/>
      <c r="B37" s="6" t="s">
        <v>25</v>
      </c>
      <c r="C37" s="20">
        <f>C36</f>
        <v>0</v>
      </c>
      <c r="D37" s="4"/>
      <c r="E37" s="4"/>
      <c r="F37" s="5">
        <f>F36*(1.19)</f>
        <v>0</v>
      </c>
      <c r="G37" s="4"/>
    </row>
    <row r="38" spans="1:7" ht="15" x14ac:dyDescent="0.25">
      <c r="A38" s="6"/>
      <c r="B38"/>
      <c r="C38"/>
      <c r="D38"/>
      <c r="E38"/>
      <c r="F38"/>
      <c r="G38"/>
    </row>
    <row r="39" spans="1:7" x14ac:dyDescent="0.2">
      <c r="A39" s="6"/>
      <c r="B39" s="6"/>
      <c r="C39" s="6"/>
      <c r="D39" s="6"/>
      <c r="E39" s="6"/>
      <c r="F39" s="6"/>
      <c r="G39" s="6"/>
    </row>
    <row r="40" spans="1:7" x14ac:dyDescent="0.2">
      <c r="A40" s="6"/>
      <c r="B40" s="6"/>
      <c r="C40" s="6"/>
      <c r="D40" s="6"/>
      <c r="E40" s="6"/>
      <c r="F40" s="6"/>
      <c r="G40" s="6"/>
    </row>
    <row r="41" spans="1:7" ht="18" x14ac:dyDescent="0.25">
      <c r="A41" s="6"/>
      <c r="B41" s="11" t="s">
        <v>11</v>
      </c>
      <c r="C41" s="6"/>
      <c r="D41" s="6"/>
      <c r="E41" s="6"/>
      <c r="F41" s="6"/>
      <c r="G41" s="6"/>
    </row>
    <row r="42" spans="1:7" ht="18" x14ac:dyDescent="0.25">
      <c r="A42" s="6"/>
      <c r="B42" s="11"/>
      <c r="C42" s="6"/>
      <c r="D42" s="6"/>
      <c r="E42" s="6"/>
      <c r="F42" s="6"/>
      <c r="G42" s="6"/>
    </row>
    <row r="43" spans="1:7" ht="15" x14ac:dyDescent="0.25">
      <c r="A43"/>
      <c r="B43" s="6" t="s">
        <v>12</v>
      </c>
      <c r="C43" s="6" t="s">
        <v>26</v>
      </c>
      <c r="D43" s="6" t="s">
        <v>22</v>
      </c>
      <c r="E43" s="6" t="s">
        <v>21</v>
      </c>
      <c r="F43" s="6" t="s">
        <v>19</v>
      </c>
      <c r="G43" s="6" t="s">
        <v>20</v>
      </c>
    </row>
    <row r="44" spans="1:7" ht="15" x14ac:dyDescent="0.25">
      <c r="A44"/>
      <c r="B44" s="6" t="s">
        <v>13</v>
      </c>
      <c r="C44" s="18">
        <v>0</v>
      </c>
      <c r="D44" s="10">
        <v>0</v>
      </c>
      <c r="E44" s="12">
        <v>0</v>
      </c>
      <c r="F44" s="5">
        <f>Tabelle137112735[[#This Row],[Einsatz '[h']]]*Tabelle137112735[[#This Row],[Stundensatz '[€']]]</f>
        <v>0</v>
      </c>
      <c r="G44" s="13"/>
    </row>
    <row r="45" spans="1:7" ht="15" x14ac:dyDescent="0.25">
      <c r="A45"/>
      <c r="B45" s="6" t="s">
        <v>14</v>
      </c>
      <c r="C45" s="18">
        <v>0</v>
      </c>
      <c r="D45" s="10">
        <v>0</v>
      </c>
      <c r="E45" s="12">
        <v>0</v>
      </c>
      <c r="F45" s="5">
        <f>Tabelle137112735[[#This Row],[Einsatz '[h']]]*Tabelle137112735[[#This Row],[Stundensatz '[€']]]</f>
        <v>0</v>
      </c>
      <c r="G45" s="13"/>
    </row>
    <row r="46" spans="1:7" ht="15" x14ac:dyDescent="0.25">
      <c r="A46"/>
      <c r="B46" s="6" t="s">
        <v>15</v>
      </c>
      <c r="C46" s="18">
        <v>0</v>
      </c>
      <c r="D46" s="10">
        <v>0</v>
      </c>
      <c r="E46" s="12">
        <v>0</v>
      </c>
      <c r="F46" s="5">
        <f>Tabelle137112735[[#This Row],[Einsatz '[h']]]*Tabelle137112735[[#This Row],[Stundensatz '[€']]]</f>
        <v>0</v>
      </c>
      <c r="G46" s="13"/>
    </row>
    <row r="47" spans="1:7" ht="15" x14ac:dyDescent="0.25">
      <c r="A47"/>
      <c r="B47" s="6" t="s">
        <v>16</v>
      </c>
      <c r="C47" s="18">
        <v>0</v>
      </c>
      <c r="D47" s="10">
        <v>0</v>
      </c>
      <c r="E47" s="12">
        <v>0</v>
      </c>
      <c r="F47" s="5">
        <f>Tabelle137112735[[#This Row],[Einsatz '[h']]]*Tabelle137112735[[#This Row],[Stundensatz '[€']]]</f>
        <v>0</v>
      </c>
      <c r="G47" s="13"/>
    </row>
    <row r="48" spans="1:7" ht="15" x14ac:dyDescent="0.25">
      <c r="A48"/>
      <c r="B48" s="6" t="s">
        <v>17</v>
      </c>
      <c r="C48" s="18">
        <v>0</v>
      </c>
      <c r="D48" s="10">
        <v>0</v>
      </c>
      <c r="E48" s="12">
        <v>0</v>
      </c>
      <c r="F48" s="5">
        <f>Tabelle137112735[[#This Row],[Einsatz '[h']]]*Tabelle137112735[[#This Row],[Stundensatz '[€']]]</f>
        <v>0</v>
      </c>
      <c r="G48" s="13"/>
    </row>
    <row r="49" spans="1:7" ht="15" x14ac:dyDescent="0.25">
      <c r="A49"/>
      <c r="B49" s="6" t="s">
        <v>27</v>
      </c>
      <c r="C49" s="18">
        <v>0</v>
      </c>
      <c r="D49" s="14"/>
      <c r="E49" s="14"/>
      <c r="F49" s="15">
        <v>0</v>
      </c>
      <c r="G49" s="13"/>
    </row>
    <row r="50" spans="1:7" ht="15" x14ac:dyDescent="0.25">
      <c r="A50"/>
      <c r="B50" s="6" t="s">
        <v>0</v>
      </c>
      <c r="C50" s="19">
        <v>0</v>
      </c>
      <c r="D50" s="4"/>
      <c r="E50" s="4"/>
      <c r="F50" s="16">
        <v>0</v>
      </c>
      <c r="G50" s="13"/>
    </row>
    <row r="51" spans="1:7" ht="15" x14ac:dyDescent="0.25">
      <c r="A51"/>
      <c r="B51" s="6" t="s">
        <v>18</v>
      </c>
      <c r="C51" s="19">
        <v>0</v>
      </c>
      <c r="D51" s="4"/>
      <c r="E51" s="4"/>
      <c r="F51" s="16">
        <v>0</v>
      </c>
      <c r="G51" s="13"/>
    </row>
    <row r="52" spans="1:7" ht="15" x14ac:dyDescent="0.25">
      <c r="A52"/>
      <c r="B52" s="6" t="s">
        <v>24</v>
      </c>
      <c r="C52" s="20">
        <f>IFERROR(SUMPRODUCT(F44:F51,C44:C51)/Tabelle137112735[[#This Row],[Preis '[€']]],0)</f>
        <v>0</v>
      </c>
      <c r="D52" s="4"/>
      <c r="E52" s="4"/>
      <c r="F52" s="5">
        <f>SUM(F44:F51)</f>
        <v>0</v>
      </c>
      <c r="G52" s="4"/>
    </row>
    <row r="53" spans="1:7" ht="15" x14ac:dyDescent="0.25">
      <c r="A53"/>
      <c r="B53" s="6" t="s">
        <v>25</v>
      </c>
      <c r="C53" s="20">
        <f>C52</f>
        <v>0</v>
      </c>
      <c r="D53" s="4"/>
      <c r="E53" s="4"/>
      <c r="F53" s="5">
        <f>F52*(1.19)</f>
        <v>0</v>
      </c>
      <c r="G53" s="4"/>
    </row>
    <row r="54" spans="1:7" ht="15" x14ac:dyDescent="0.25">
      <c r="A54"/>
      <c r="B54"/>
      <c r="C54"/>
      <c r="D54"/>
      <c r="E54"/>
      <c r="F54"/>
      <c r="G54"/>
    </row>
    <row r="55" spans="1:7" ht="15" x14ac:dyDescent="0.25">
      <c r="A55"/>
      <c r="B55"/>
      <c r="C55"/>
      <c r="D55"/>
      <c r="E55"/>
      <c r="F55"/>
      <c r="G55"/>
    </row>
    <row r="56" spans="1:7" ht="15" x14ac:dyDescent="0.25">
      <c r="A56"/>
      <c r="B56"/>
      <c r="C56"/>
      <c r="D56"/>
      <c r="E56"/>
      <c r="F56"/>
      <c r="G56"/>
    </row>
    <row r="57" spans="1:7" x14ac:dyDescent="0.2">
      <c r="A57" s="6"/>
      <c r="B57" s="6"/>
      <c r="C57" s="6"/>
      <c r="D57" s="6"/>
      <c r="E57" s="6"/>
      <c r="F57" s="6"/>
      <c r="G57" s="6"/>
    </row>
    <row r="58" spans="1:7" x14ac:dyDescent="0.2">
      <c r="A58" s="6"/>
      <c r="B58" s="6"/>
      <c r="C58" s="6"/>
      <c r="D58" s="6"/>
      <c r="E58" s="6"/>
      <c r="F58" s="6"/>
      <c r="G58" s="6"/>
    </row>
    <row r="59" spans="1:7" x14ac:dyDescent="0.2">
      <c r="A59" s="6"/>
      <c r="B59" s="6"/>
      <c r="C59" s="6"/>
      <c r="D59" s="6"/>
      <c r="E59" s="6"/>
      <c r="F59" s="6"/>
      <c r="G59" s="6"/>
    </row>
  </sheetData>
  <sheetProtection sheet="1" objects="1" scenarios="1" selectLockedCells="1"/>
  <mergeCells count="3">
    <mergeCell ref="B3:F3"/>
    <mergeCell ref="B4:G4"/>
    <mergeCell ref="B6:G6"/>
  </mergeCells>
  <conditionalFormatting sqref="C21:C22">
    <cfRule type="cellIs" dxfId="2" priority="3" operator="lessThan">
      <formula>0.5</formula>
    </cfRule>
  </conditionalFormatting>
  <conditionalFormatting sqref="C36:C37">
    <cfRule type="cellIs" dxfId="1" priority="2" operator="lessThan">
      <formula>0.5</formula>
    </cfRule>
  </conditionalFormatting>
  <conditionalFormatting sqref="C52:C53">
    <cfRule type="cellIs" dxfId="0" priority="1" operator="lessThan">
      <formula>0.5</formula>
    </cfRule>
  </conditionalFormatting>
  <pageMargins left="0.25" right="0.25" top="0.75" bottom="0.75" header="0.3" footer="0.3"/>
  <pageSetup paperSize="9" orientation="landscape" horizontalDpi="4294967293" r:id="rId1"/>
  <headerFooter>
    <oddHeader>&amp;LSchutzklasse: Intern</oddHeader>
  </headerFooter>
  <tableParts count="4">
    <tablePart r:id="rId2"/>
    <tablePart r:id="rId3"/>
    <tablePart r:id="rId4"/>
    <tablePart r:id="rId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CEA0AF1-17CD-49A5-BAC9-8D396C8E70CD}">
          <x14:formula1>
            <xm:f>Feldauswahl!$A$4:$A$5</xm:f>
          </x14:formula1>
          <xm:sqref>C13:C17 C28:C32 C44:C48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74A7ADB1D2C24096CF79A2654A6B89" ma:contentTypeVersion="20" ma:contentTypeDescription="Create a new document." ma:contentTypeScope="" ma:versionID="38d119444bcdea93829404654f139649">
  <xsd:schema xmlns:xsd="http://www.w3.org/2001/XMLSchema" xmlns:xs="http://www.w3.org/2001/XMLSchema" xmlns:p="http://schemas.microsoft.com/office/2006/metadata/properties" xmlns:ns2="5042e1a4-bb52-4fb7-b39a-9cb2fe40a141" xmlns:ns3="963140cf-06b6-41f1-918d-7abf23765656" targetNamespace="http://schemas.microsoft.com/office/2006/metadata/properties" ma:root="true" ma:fieldsID="3d886a4d80f40bc45114434a9a6eb298" ns2:_="" ns3:_="">
    <xsd:import namespace="5042e1a4-bb52-4fb7-b39a-9cb2fe40a141"/>
    <xsd:import namespace="963140cf-06b6-41f1-918d-7abf237656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Dat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2e1a4-bb52-4fb7-b39a-9cb2fe40a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8f3a815-daf0-465d-9d88-59ab3d74c1b7" ma:termSetId="09814cd3-568e-fe90-9814-8d621ff8fb84" ma:anchorId="fba54fb3-c3e1-fe81-a776-ca4b69148c4d" ma:open="true" ma:isKeyword="false">
      <xsd:complexType>
        <xsd:sequence>
          <xsd:element ref="pc:Terms" minOccurs="0" maxOccurs="1"/>
        </xsd:sequence>
      </xsd:complexType>
    </xsd:element>
    <xsd:element name="Date" ma:index="24" nillable="true" ma:displayName="Date" ma:format="DateOnly" ma:internalName="Date">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3140cf-06b6-41f1-918d-7abf2376565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ac45d50-5752-4330-a779-487754b79ee2}" ma:internalName="TaxCatchAll" ma:showField="CatchAllData" ma:web="963140cf-06b6-41f1-918d-7abf237656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42e1a4-bb52-4fb7-b39a-9cb2fe40a141">
      <Terms xmlns="http://schemas.microsoft.com/office/infopath/2007/PartnerControls"/>
    </lcf76f155ced4ddcb4097134ff3c332f>
    <Date xmlns="5042e1a4-bb52-4fb7-b39a-9cb2fe40a141" xsi:nil="true"/>
    <TaxCatchAll xmlns="963140cf-06b6-41f1-918d-7abf23765656" xsi:nil="true"/>
  </documentManagement>
</p:properties>
</file>

<file path=customXml/itemProps1.xml><?xml version="1.0" encoding="utf-8"?>
<ds:datastoreItem xmlns:ds="http://schemas.openxmlformats.org/officeDocument/2006/customXml" ds:itemID="{CF32AB5B-F505-4D30-BC3E-215FA448B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42e1a4-bb52-4fb7-b39a-9cb2fe40a141"/>
    <ds:schemaRef ds:uri="963140cf-06b6-41f1-918d-7abf237656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D535EB-8748-4D2A-9E33-D29CE6A00294}">
  <ds:schemaRefs>
    <ds:schemaRef ds:uri="http://schemas.microsoft.com/sharepoint/v3/contenttype/forms"/>
  </ds:schemaRefs>
</ds:datastoreItem>
</file>

<file path=customXml/itemProps3.xml><?xml version="1.0" encoding="utf-8"?>
<ds:datastoreItem xmlns:ds="http://schemas.openxmlformats.org/officeDocument/2006/customXml" ds:itemID="{AF9F3AD9-BBF1-4012-8F2E-8D8D0797FDCA}">
  <ds:schemaRefs>
    <ds:schemaRef ds:uri="http://schemas.microsoft.com/office/2006/metadata/properties"/>
    <ds:schemaRef ds:uri="http://schemas.microsoft.com/office/infopath/2007/PartnerControls"/>
    <ds:schemaRef ds:uri="5042e1a4-bb52-4fb7-b39a-9cb2fe40a141"/>
    <ds:schemaRef ds:uri="963140cf-06b6-41f1-918d-7abf2376565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Preisangebot</vt:lpstr>
      <vt:lpstr>Preiskalkulation Bieter 1</vt:lpstr>
      <vt:lpstr>Preiskalkulation Bieter 2</vt:lpstr>
      <vt:lpstr>Preiskalkulation Bieter 3</vt:lpstr>
      <vt:lpstr>Preiskalkulation Bieter 4</vt:lpstr>
      <vt:lpstr>Preiskalkulation Bieter 5</vt:lpstr>
      <vt:lpstr>Preiskalkulation Bieter 6</vt:lpstr>
      <vt:lpstr>Preiskalkulation Bieter 7</vt:lpstr>
      <vt:lpstr>Preiskalkulation Bieter 8</vt:lpstr>
      <vt:lpstr>Feldauswahl</vt:lpstr>
    </vt:vector>
  </TitlesOfParts>
  <Company>PTJ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endress</dc:creator>
  <cp:lastModifiedBy>Jucha, Jennifer</cp:lastModifiedBy>
  <cp:lastPrinted>2026-05-26T11:04:53Z</cp:lastPrinted>
  <dcterms:created xsi:type="dcterms:W3CDTF">2012-02-09T09:08:30Z</dcterms:created>
  <dcterms:modified xsi:type="dcterms:W3CDTF">2026-08-27T06:41:37Z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0x0101007074A7ADB1D2C24096CF79A2654A6B89</vt:lpwstr>
  </property>
  <property fmtid="{D5CDD505-2E9C-101B-9397-08002B2CF9AE}" pid="3" name="MediaServiceImageTags">
    <vt:lpwstr/>
  </property>
</Properties>
</file>